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codeName="ThisWorkbook" hidePivotFieldList="1" autoCompressPictures="0"/>
  <bookViews>
    <workbookView xWindow="0" yWindow="0" windowWidth="25600" windowHeight="13500" tabRatio="500"/>
  </bookViews>
  <sheets>
    <sheet name="New-Listing-SecondSpin.nl" sheetId="15" r:id="rId1"/>
    <sheet name="Bestelformulier" sheetId="16" r:id="rId2"/>
  </sheets>
  <definedNames>
    <definedName name="_xlnm._FilterDatabase" localSheetId="0" hidden="1">'New-Listing-SecondSpin.nl'!$A$1:$J$1</definedName>
    <definedName name="Arist">#REF!</definedName>
    <definedName name="artiest">#REF!,#REF!</definedName>
    <definedName name="artist">#REF!</definedName>
    <definedName name="Bestel">Bestelformulier!$K$5</definedName>
    <definedName name="ID">'New-Listing-SecondSpin.nl'!$A:$A</definedName>
    <definedName name="IDnr">'New-Listing-SecondSpin.nl'!$A:$A</definedName>
    <definedName name="invent">'New-Listing-SecondSpin.nl'!$1:$1048576</definedName>
    <definedName name="secondspin.nl_inventory_20180123_0304" localSheetId="0">'New-Listing-SecondSpin.nl'!$B$1:$I$1</definedName>
    <definedName name="secondspin.nl_inventory_20180123_0304_1" localSheetId="0">'New-Listing-SecondSpin.nl'!$B$1:$I$1</definedName>
    <definedName name="secondspin.nl_inventory_20180123_0304_2" localSheetId="0">'New-Listing-SecondSpin.nl'!#REF!</definedName>
    <definedName name="Update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6" l="1"/>
  <c r="C13" i="16"/>
  <c r="H13" i="16"/>
  <c r="E13" i="16"/>
  <c r="D13" i="16"/>
  <c r="F13" i="16"/>
  <c r="Q39" i="16"/>
  <c r="B38" i="16"/>
  <c r="P38" i="16"/>
  <c r="C34" i="16"/>
  <c r="Q36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8" i="16"/>
  <c r="L37" i="16"/>
  <c r="H37" i="16"/>
  <c r="N37" i="16"/>
  <c r="M37" i="16"/>
  <c r="O37" i="16"/>
  <c r="P24" i="16"/>
  <c r="L24" i="16"/>
  <c r="H24" i="16"/>
  <c r="N24" i="16"/>
  <c r="M24" i="16"/>
  <c r="O24" i="16"/>
  <c r="G24" i="16"/>
  <c r="J24" i="16"/>
  <c r="I24" i="16"/>
  <c r="K24" i="16"/>
  <c r="C24" i="16"/>
  <c r="E24" i="16"/>
  <c r="D24" i="16"/>
  <c r="F24" i="16"/>
  <c r="P23" i="16"/>
  <c r="L23" i="16"/>
  <c r="H23" i="16"/>
  <c r="N23" i="16"/>
  <c r="M23" i="16"/>
  <c r="O23" i="16"/>
  <c r="G23" i="16"/>
  <c r="J23" i="16"/>
  <c r="I23" i="16"/>
  <c r="K23" i="16"/>
  <c r="C23" i="16"/>
  <c r="E23" i="16"/>
  <c r="D23" i="16"/>
  <c r="F23" i="16"/>
  <c r="P22" i="16"/>
  <c r="L22" i="16"/>
  <c r="H22" i="16"/>
  <c r="N22" i="16"/>
  <c r="M22" i="16"/>
  <c r="O22" i="16"/>
  <c r="G22" i="16"/>
  <c r="J22" i="16"/>
  <c r="I22" i="16"/>
  <c r="K22" i="16"/>
  <c r="C22" i="16"/>
  <c r="E22" i="16"/>
  <c r="D22" i="16"/>
  <c r="F22" i="16"/>
  <c r="P21" i="16"/>
  <c r="L21" i="16"/>
  <c r="H21" i="16"/>
  <c r="N21" i="16"/>
  <c r="M21" i="16"/>
  <c r="O21" i="16"/>
  <c r="G21" i="16"/>
  <c r="J21" i="16"/>
  <c r="I21" i="16"/>
  <c r="K21" i="16"/>
  <c r="C21" i="16"/>
  <c r="E21" i="16"/>
  <c r="D21" i="16"/>
  <c r="F21" i="16"/>
  <c r="P20" i="16"/>
  <c r="L20" i="16"/>
  <c r="H20" i="16"/>
  <c r="N20" i="16"/>
  <c r="M20" i="16"/>
  <c r="O20" i="16"/>
  <c r="G20" i="16"/>
  <c r="J20" i="16"/>
  <c r="I20" i="16"/>
  <c r="K20" i="16"/>
  <c r="C20" i="16"/>
  <c r="E20" i="16"/>
  <c r="D20" i="16"/>
  <c r="F20" i="16"/>
  <c r="Q37" i="16"/>
  <c r="P37" i="16"/>
  <c r="G37" i="16"/>
  <c r="J37" i="16"/>
  <c r="I37" i="16"/>
  <c r="K37" i="16"/>
  <c r="C37" i="16"/>
  <c r="E37" i="16"/>
  <c r="D37" i="16"/>
  <c r="F37" i="16"/>
  <c r="C14" i="16"/>
  <c r="H14" i="16"/>
  <c r="E14" i="16"/>
  <c r="D14" i="16"/>
  <c r="F14" i="16"/>
  <c r="C15" i="16"/>
  <c r="H15" i="16"/>
  <c r="E15" i="16"/>
  <c r="D15" i="16"/>
  <c r="F15" i="16"/>
  <c r="C16" i="16"/>
  <c r="H16" i="16"/>
  <c r="E16" i="16"/>
  <c r="D16" i="16"/>
  <c r="F16" i="16"/>
  <c r="C17" i="16"/>
  <c r="H17" i="16"/>
  <c r="E17" i="16"/>
  <c r="D17" i="16"/>
  <c r="F17" i="16"/>
  <c r="C18" i="16"/>
  <c r="H18" i="16"/>
  <c r="E18" i="16"/>
  <c r="D18" i="16"/>
  <c r="F18" i="16"/>
  <c r="C19" i="16"/>
  <c r="H19" i="16"/>
  <c r="E19" i="16"/>
  <c r="D19" i="16"/>
  <c r="F19" i="16"/>
  <c r="C25" i="16"/>
  <c r="H25" i="16"/>
  <c r="E25" i="16"/>
  <c r="D25" i="16"/>
  <c r="F25" i="16"/>
  <c r="C26" i="16"/>
  <c r="H26" i="16"/>
  <c r="E26" i="16"/>
  <c r="D26" i="16"/>
  <c r="F26" i="16"/>
  <c r="C27" i="16"/>
  <c r="H27" i="16"/>
  <c r="E27" i="16"/>
  <c r="D27" i="16"/>
  <c r="F27" i="16"/>
  <c r="C28" i="16"/>
  <c r="H28" i="16"/>
  <c r="E28" i="16"/>
  <c r="D28" i="16"/>
  <c r="F28" i="16"/>
  <c r="C29" i="16"/>
  <c r="H29" i="16"/>
  <c r="E29" i="16"/>
  <c r="D29" i="16"/>
  <c r="F29" i="16"/>
  <c r="C30" i="16"/>
  <c r="H30" i="16"/>
  <c r="E30" i="16"/>
  <c r="D30" i="16"/>
  <c r="F30" i="16"/>
  <c r="C32" i="16"/>
  <c r="H32" i="16"/>
  <c r="E32" i="16"/>
  <c r="D32" i="16"/>
  <c r="F32" i="16"/>
  <c r="C33" i="16"/>
  <c r="H33" i="16"/>
  <c r="E33" i="16"/>
  <c r="D33" i="16"/>
  <c r="F33" i="16"/>
  <c r="H34" i="16"/>
  <c r="E34" i="16"/>
  <c r="D34" i="16"/>
  <c r="F34" i="16"/>
  <c r="C35" i="16"/>
  <c r="H35" i="16"/>
  <c r="E35" i="16"/>
  <c r="D35" i="16"/>
  <c r="F35" i="16"/>
  <c r="C36" i="16"/>
  <c r="H36" i="16"/>
  <c r="E36" i="16"/>
  <c r="D36" i="16"/>
  <c r="F36" i="16"/>
  <c r="C31" i="16"/>
  <c r="H31" i="16"/>
  <c r="E31" i="16"/>
  <c r="D31" i="16"/>
  <c r="F31" i="16"/>
  <c r="G14" i="16"/>
  <c r="I14" i="16"/>
  <c r="J14" i="16"/>
  <c r="K14" i="16"/>
  <c r="L14" i="16"/>
  <c r="M14" i="16"/>
  <c r="N14" i="16"/>
  <c r="O14" i="16"/>
  <c r="P14" i="16"/>
  <c r="G15" i="16"/>
  <c r="I15" i="16"/>
  <c r="J15" i="16"/>
  <c r="K15" i="16"/>
  <c r="L15" i="16"/>
  <c r="M15" i="16"/>
  <c r="N15" i="16"/>
  <c r="O15" i="16"/>
  <c r="P15" i="16"/>
  <c r="G16" i="16"/>
  <c r="I16" i="16"/>
  <c r="J16" i="16"/>
  <c r="K16" i="16"/>
  <c r="L16" i="16"/>
  <c r="M16" i="16"/>
  <c r="N16" i="16"/>
  <c r="O16" i="16"/>
  <c r="P16" i="16"/>
  <c r="G17" i="16"/>
  <c r="I17" i="16"/>
  <c r="J17" i="16"/>
  <c r="K17" i="16"/>
  <c r="L17" i="16"/>
  <c r="M17" i="16"/>
  <c r="N17" i="16"/>
  <c r="O17" i="16"/>
  <c r="P17" i="16"/>
  <c r="G18" i="16"/>
  <c r="I18" i="16"/>
  <c r="J18" i="16"/>
  <c r="K18" i="16"/>
  <c r="L18" i="16"/>
  <c r="M18" i="16"/>
  <c r="N18" i="16"/>
  <c r="O18" i="16"/>
  <c r="P18" i="16"/>
  <c r="G19" i="16"/>
  <c r="I19" i="16"/>
  <c r="J19" i="16"/>
  <c r="K19" i="16"/>
  <c r="L19" i="16"/>
  <c r="M19" i="16"/>
  <c r="N19" i="16"/>
  <c r="O19" i="16"/>
  <c r="P19" i="16"/>
  <c r="G25" i="16"/>
  <c r="I25" i="16"/>
  <c r="J25" i="16"/>
  <c r="K25" i="16"/>
  <c r="L25" i="16"/>
  <c r="M25" i="16"/>
  <c r="N25" i="16"/>
  <c r="O25" i="16"/>
  <c r="P25" i="16"/>
  <c r="G26" i="16"/>
  <c r="I26" i="16"/>
  <c r="J26" i="16"/>
  <c r="K26" i="16"/>
  <c r="L26" i="16"/>
  <c r="M26" i="16"/>
  <c r="N26" i="16"/>
  <c r="O26" i="16"/>
  <c r="P26" i="16"/>
  <c r="G27" i="16"/>
  <c r="I27" i="16"/>
  <c r="J27" i="16"/>
  <c r="K27" i="16"/>
  <c r="L27" i="16"/>
  <c r="M27" i="16"/>
  <c r="N27" i="16"/>
  <c r="O27" i="16"/>
  <c r="P27" i="16"/>
  <c r="G28" i="16"/>
  <c r="I28" i="16"/>
  <c r="J28" i="16"/>
  <c r="K28" i="16"/>
  <c r="L28" i="16"/>
  <c r="M28" i="16"/>
  <c r="N28" i="16"/>
  <c r="O28" i="16"/>
  <c r="P28" i="16"/>
  <c r="G29" i="16"/>
  <c r="I29" i="16"/>
  <c r="J29" i="16"/>
  <c r="K29" i="16"/>
  <c r="L29" i="16"/>
  <c r="M29" i="16"/>
  <c r="N29" i="16"/>
  <c r="O29" i="16"/>
  <c r="P29" i="16"/>
  <c r="G30" i="16"/>
  <c r="I30" i="16"/>
  <c r="J30" i="16"/>
  <c r="K30" i="16"/>
  <c r="L30" i="16"/>
  <c r="M30" i="16"/>
  <c r="N30" i="16"/>
  <c r="O30" i="16"/>
  <c r="P30" i="16"/>
  <c r="G31" i="16"/>
  <c r="I31" i="16"/>
  <c r="J31" i="16"/>
  <c r="K31" i="16"/>
  <c r="L31" i="16"/>
  <c r="M31" i="16"/>
  <c r="N31" i="16"/>
  <c r="O31" i="16"/>
  <c r="P31" i="16"/>
  <c r="G32" i="16"/>
  <c r="I32" i="16"/>
  <c r="J32" i="16"/>
  <c r="K32" i="16"/>
  <c r="L32" i="16"/>
  <c r="M32" i="16"/>
  <c r="N32" i="16"/>
  <c r="O32" i="16"/>
  <c r="P32" i="16"/>
  <c r="G33" i="16"/>
  <c r="I33" i="16"/>
  <c r="J33" i="16"/>
  <c r="K33" i="16"/>
  <c r="L33" i="16"/>
  <c r="M33" i="16"/>
  <c r="N33" i="16"/>
  <c r="O33" i="16"/>
  <c r="P33" i="16"/>
  <c r="G34" i="16"/>
  <c r="I34" i="16"/>
  <c r="J34" i="16"/>
  <c r="K34" i="16"/>
  <c r="L34" i="16"/>
  <c r="M34" i="16"/>
  <c r="N34" i="16"/>
  <c r="O34" i="16"/>
  <c r="P34" i="16"/>
  <c r="G35" i="16"/>
  <c r="I35" i="16"/>
  <c r="J35" i="16"/>
  <c r="K35" i="16"/>
  <c r="L35" i="16"/>
  <c r="M35" i="16"/>
  <c r="N35" i="16"/>
  <c r="O35" i="16"/>
  <c r="P35" i="16"/>
  <c r="G36" i="16"/>
  <c r="I36" i="16"/>
  <c r="J36" i="16"/>
  <c r="K36" i="16"/>
  <c r="L36" i="16"/>
  <c r="M36" i="16"/>
  <c r="N36" i="16"/>
  <c r="O36" i="16"/>
  <c r="P36" i="16"/>
  <c r="N13" i="16"/>
  <c r="J13" i="16"/>
  <c r="P13" i="16"/>
  <c r="L13" i="16"/>
  <c r="M13" i="16"/>
  <c r="O13" i="16"/>
  <c r="I13" i="16"/>
  <c r="G13" i="16"/>
  <c r="K13" i="16"/>
  <c r="Q41" i="16"/>
</calcChain>
</file>

<file path=xl/connections.xml><?xml version="1.0" encoding="utf-8"?>
<connections xmlns="http://schemas.openxmlformats.org/spreadsheetml/2006/main">
  <connection id="1" name="secondspin.nl-inventory-20180123-0304.csv" type="6" refreshedVersion="0" background="1" saveData="1">
    <textPr sourceFile="Macintosh HD:Users:Rene:Downloads:secondspin.nl-inventory-20180123-0304.csv" decimal="," thousands=".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econdspin.nl-inventory-20180123-0304.csv1" type="6" refreshedVersion="0" background="1" saveData="1">
    <textPr sourceFile="Macintosh HD:Users:Rene:Downloads:secondspin.nl-inventory-20180123-0304.csv" decimal="," thousands=".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econdspin.nl-inventory-20180123-0304.txt" type="6" refreshedVersion="0" background="1" saveData="1">
    <textPr codePage="65001" sourceFile="Macintosh HD:Users:Rene:Documents:secondspin.nl-inventory-20180123-0304.txt" decimal="," thousands=".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<sst xmlns="http://schemas.openxmlformats.org/spreadsheetml/2006/main" count="1063" uniqueCount="529">
  <si>
    <t>artist</t>
  </si>
  <si>
    <t>title</t>
  </si>
  <si>
    <t>label</t>
  </si>
  <si>
    <t>catno</t>
  </si>
  <si>
    <t>format</t>
  </si>
  <si>
    <t>price</t>
  </si>
  <si>
    <t>comments</t>
  </si>
  <si>
    <t>LP, Album</t>
  </si>
  <si>
    <t>Warner Bros. Records</t>
  </si>
  <si>
    <t>Polydor</t>
  </si>
  <si>
    <t>LP, Album, Gat</t>
  </si>
  <si>
    <t>A&amp;M Records</t>
  </si>
  <si>
    <t>LP, Album, RE</t>
  </si>
  <si>
    <t>Various</t>
  </si>
  <si>
    <t>2xLP, Comp</t>
  </si>
  <si>
    <t>LP, Comp</t>
  </si>
  <si>
    <t>CBS</t>
  </si>
  <si>
    <t>RCA</t>
  </si>
  <si>
    <t>Greatest Hits</t>
  </si>
  <si>
    <t>Atlantic</t>
  </si>
  <si>
    <t>media</t>
  </si>
  <si>
    <t>sleeve</t>
  </si>
  <si>
    <t>id</t>
  </si>
  <si>
    <t>original inner sleeve</t>
  </si>
  <si>
    <t>catnr</t>
  </si>
  <si>
    <t>artist - title</t>
  </si>
  <si>
    <t>label; catnr; format</t>
  </si>
  <si>
    <t>media / sleeve</t>
  </si>
  <si>
    <t>spacer</t>
  </si>
  <si>
    <t xml:space="preserve">Naam:  </t>
  </si>
  <si>
    <t xml:space="preserve">Postcode:  </t>
  </si>
  <si>
    <t xml:space="preserve">Adres:  </t>
  </si>
  <si>
    <t xml:space="preserve">Woonplaats:  </t>
  </si>
  <si>
    <t>Totaal bedrag</t>
  </si>
  <si>
    <t>Verzendkosten</t>
  </si>
  <si>
    <t xml:space="preserve">Leveringsvoorkeur:  </t>
  </si>
  <si>
    <t>Bestelformulier</t>
  </si>
  <si>
    <t>Mercury</t>
  </si>
  <si>
    <t>Arista</t>
  </si>
  <si>
    <t>Geef je bestelling door mbv het formulier</t>
  </si>
  <si>
    <t>Vul het id nr in en de rest wordt automatisch aangevuld</t>
  </si>
  <si>
    <t>written on sleeve</t>
  </si>
  <si>
    <t>MCA Records</t>
  </si>
  <si>
    <t>VG+</t>
  </si>
  <si>
    <t>VG</t>
  </si>
  <si>
    <t>NM</t>
  </si>
  <si>
    <t>WEA</t>
  </si>
  <si>
    <t>2xLP, Comp, Gat</t>
  </si>
  <si>
    <t>Epic</t>
  </si>
  <si>
    <t>Arcade</t>
  </si>
  <si>
    <t>Crosby, Stills, Nash &amp; Young</t>
  </si>
  <si>
    <t>G+</t>
  </si>
  <si>
    <t>LP</t>
  </si>
  <si>
    <t>price tag on sleeve</t>
  </si>
  <si>
    <t>Duke Ellington</t>
  </si>
  <si>
    <t>Philips</t>
  </si>
  <si>
    <t>Apple Records</t>
  </si>
  <si>
    <t>2xLP, Album</t>
  </si>
  <si>
    <t>ABBA</t>
  </si>
  <si>
    <t>Diana Ross</t>
  </si>
  <si>
    <t>RSO</t>
  </si>
  <si>
    <t>André Hazes</t>
  </si>
  <si>
    <t>EMI</t>
  </si>
  <si>
    <t>RCA Victor</t>
  </si>
  <si>
    <t>Capitol Records</t>
  </si>
  <si>
    <t>ABC Records</t>
  </si>
  <si>
    <t>Chrysalis</t>
  </si>
  <si>
    <t>LP, Comp, RE</t>
  </si>
  <si>
    <t>LP, Comp, Gat</t>
  </si>
  <si>
    <t>Island Records</t>
  </si>
  <si>
    <t>Fontana</t>
  </si>
  <si>
    <t>Roxy Music</t>
  </si>
  <si>
    <t>Queen</t>
  </si>
  <si>
    <t>Live</t>
  </si>
  <si>
    <t>Pink Floyd</t>
  </si>
  <si>
    <t>Elton John</t>
  </si>
  <si>
    <t>Vertigo</t>
  </si>
  <si>
    <t>RAK, RAK</t>
  </si>
  <si>
    <t>includes insert</t>
  </si>
  <si>
    <t>United Artists Records</t>
  </si>
  <si>
    <t>sticker residue on sleeve</t>
  </si>
  <si>
    <t>Procol Harum</t>
  </si>
  <si>
    <t>Pickwick Records</t>
  </si>
  <si>
    <t>Best Of The Mamas &amp; The Papas - California Dreamin'</t>
  </si>
  <si>
    <t>Sounds Superb</t>
  </si>
  <si>
    <t>SPR 90050</t>
  </si>
  <si>
    <t>The Three Degrees</t>
  </si>
  <si>
    <t>LP, Album, RP</t>
  </si>
  <si>
    <t>Procol's Ninth</t>
  </si>
  <si>
    <t>Duncan Browne</t>
  </si>
  <si>
    <t>The Wild Places</t>
  </si>
  <si>
    <t>Harvest</t>
  </si>
  <si>
    <t>Hot Chocolate</t>
  </si>
  <si>
    <t>The Rolling Stones</t>
  </si>
  <si>
    <t>Decca</t>
  </si>
  <si>
    <t>The Dark Side Of The Moon</t>
  </si>
  <si>
    <t>5C 062-05249</t>
  </si>
  <si>
    <t>Dire Straits</t>
  </si>
  <si>
    <t>Making Movies</t>
  </si>
  <si>
    <t>6359 034</t>
  </si>
  <si>
    <t>Rod Stewart</t>
  </si>
  <si>
    <t>price tag on sleeve; written on sleeve</t>
  </si>
  <si>
    <t>Rolling Stones Records</t>
  </si>
  <si>
    <t>Fleetwood Mac</t>
  </si>
  <si>
    <t>Big Hits (High Tide And Green Grass)</t>
  </si>
  <si>
    <t>LP, Comp, Club</t>
  </si>
  <si>
    <t>Parlophone</t>
  </si>
  <si>
    <t>Charles Aznavour</t>
  </si>
  <si>
    <t>Barclay</t>
  </si>
  <si>
    <t>Musidisc</t>
  </si>
  <si>
    <t>The Singles - The First Ten Years</t>
  </si>
  <si>
    <t>2612 040</t>
  </si>
  <si>
    <t>Gewoon André</t>
  </si>
  <si>
    <t>1A 064-26677</t>
  </si>
  <si>
    <t>André van Duin</t>
  </si>
  <si>
    <t>Wij</t>
  </si>
  <si>
    <t>CNR</t>
  </si>
  <si>
    <t>Bad Company </t>
  </si>
  <si>
    <t>Desolation Angels</t>
  </si>
  <si>
    <t>Swan Song, Swan Song</t>
  </si>
  <si>
    <t>SS 59 408, SS 8506</t>
  </si>
  <si>
    <t>Grand Gala</t>
  </si>
  <si>
    <t>6830 169</t>
  </si>
  <si>
    <t>Billy Idol</t>
  </si>
  <si>
    <t>204 790</t>
  </si>
  <si>
    <t>Bing Crosby</t>
  </si>
  <si>
    <t>Merry Christmas</t>
  </si>
  <si>
    <t>Coral</t>
  </si>
  <si>
    <t>COPS 1011</t>
  </si>
  <si>
    <t>Bob Marley &amp; The Wailers</t>
  </si>
  <si>
    <t>Babylon By Bus</t>
  </si>
  <si>
    <t>300 152-406</t>
  </si>
  <si>
    <t>includes Poster</t>
  </si>
  <si>
    <t>Exodus</t>
  </si>
  <si>
    <t>28819 XOT</t>
  </si>
  <si>
    <t>Bobby Goldsboro</t>
  </si>
  <si>
    <t>Summer (The First Time)</t>
  </si>
  <si>
    <t>UAS 29536</t>
  </si>
  <si>
    <t>Bram Tchaikovsky</t>
  </si>
  <si>
    <t>Strange Man, Changed Man</t>
  </si>
  <si>
    <t>Radar Records </t>
  </si>
  <si>
    <t>RAD 56 622</t>
  </si>
  <si>
    <t>Funland</t>
  </si>
  <si>
    <t>Carpenters</t>
  </si>
  <si>
    <t>Now &amp; Then</t>
  </si>
  <si>
    <t>86 903 IT</t>
  </si>
  <si>
    <t>LP, Album, RP, Tri</t>
  </si>
  <si>
    <t>The Singles 1969-1973</t>
  </si>
  <si>
    <t>393 601-1</t>
  </si>
  <si>
    <t>LP, Album, Comp, RE</t>
  </si>
  <si>
    <t>Close To You</t>
  </si>
  <si>
    <t>AMLS 998</t>
  </si>
  <si>
    <t>P</t>
  </si>
  <si>
    <t>Cat Stevens</t>
  </si>
  <si>
    <t>Teaser And The Firecat</t>
  </si>
  <si>
    <t>Island Records, Island Records</t>
  </si>
  <si>
    <t>ILPS 9154, ILPS9154</t>
  </si>
  <si>
    <t>Les Grands Succes</t>
  </si>
  <si>
    <t>Charlie Rich</t>
  </si>
  <si>
    <t>Behind Closed Doors</t>
  </si>
  <si>
    <t>EPC 65716</t>
  </si>
  <si>
    <t>Conny Vandenbos</t>
  </si>
  <si>
    <t>Conny Vandenbos Zingt Janis Ian</t>
  </si>
  <si>
    <t>6423 383</t>
  </si>
  <si>
    <t>Creedence Clearwater Revival</t>
  </si>
  <si>
    <t>Creedence Gold</t>
  </si>
  <si>
    <t>Fantasy</t>
  </si>
  <si>
    <t>F-9418</t>
  </si>
  <si>
    <t>So Far</t>
  </si>
  <si>
    <t>63 521</t>
  </si>
  <si>
    <t>David Gates And Bread</t>
  </si>
  <si>
    <t>The Music Of David Gates And Bread</t>
  </si>
  <si>
    <t>Crown , Crown </t>
  </si>
  <si>
    <t>ADEH 77, ADE H77</t>
  </si>
  <si>
    <t>Silk Electric</t>
  </si>
  <si>
    <t>1A 064-400130</t>
  </si>
  <si>
    <t>Communiqué</t>
  </si>
  <si>
    <t>6360 170</t>
  </si>
  <si>
    <t>Love Over Gold</t>
  </si>
  <si>
    <t>6359 109</t>
  </si>
  <si>
    <t>Brothers In Arms</t>
  </si>
  <si>
    <t>824 499-1</t>
  </si>
  <si>
    <t>6360 162</t>
  </si>
  <si>
    <t>original inner sleeve; two track on tracklist marked with x</t>
  </si>
  <si>
    <t>Dizzy Man's Band</t>
  </si>
  <si>
    <t>The Opera</t>
  </si>
  <si>
    <t>5C 050-25195 Special</t>
  </si>
  <si>
    <t>Fabbri Editori</t>
  </si>
  <si>
    <t>Gdj 02</t>
  </si>
  <si>
    <t>Logo</t>
  </si>
  <si>
    <t>5C 062-62361</t>
  </si>
  <si>
    <t>Electric Light Orchestra</t>
  </si>
  <si>
    <t>A New World Record</t>
  </si>
  <si>
    <t>United Artists Records, Jet Records</t>
  </si>
  <si>
    <t>5C 062-98423, 5C 062.98423</t>
  </si>
  <si>
    <t>Time</t>
  </si>
  <si>
    <t>Jet Records</t>
  </si>
  <si>
    <t>JETLP 236</t>
  </si>
  <si>
    <t>Secret Messages</t>
  </si>
  <si>
    <t>JETLX 527</t>
  </si>
  <si>
    <t>Discovery</t>
  </si>
  <si>
    <t>JETLX 500</t>
  </si>
  <si>
    <t>Collection</t>
  </si>
  <si>
    <t>9017/3</t>
  </si>
  <si>
    <t>3xLP + Box, Comp</t>
  </si>
  <si>
    <t>Ennio Morricone</t>
  </si>
  <si>
    <t>Beroemde Filmmelodieën</t>
  </si>
  <si>
    <t>RCA International</t>
  </si>
  <si>
    <t>VLP 4508</t>
  </si>
  <si>
    <t>Eric Clapton</t>
  </si>
  <si>
    <t>461 Ocean Boulevard</t>
  </si>
  <si>
    <t>2394 138</t>
  </si>
  <si>
    <t>LP, Album, RP, Gat</t>
  </si>
  <si>
    <t>There's One In Every Crowd</t>
  </si>
  <si>
    <t>2479 132</t>
  </si>
  <si>
    <t>some sticker damage (top right)</t>
  </si>
  <si>
    <t>No Reason To Cry</t>
  </si>
  <si>
    <t>2394 172</t>
  </si>
  <si>
    <t>Backless</t>
  </si>
  <si>
    <t>RS-1-3039</t>
  </si>
  <si>
    <t>LP, Album, Sou</t>
  </si>
  <si>
    <t>Another Ticket</t>
  </si>
  <si>
    <t>2394 295</t>
  </si>
  <si>
    <t>Money And Cigarettes</t>
  </si>
  <si>
    <t>Warner Bros. Records, Duck Records </t>
  </si>
  <si>
    <t>92.3773-1</t>
  </si>
  <si>
    <t>First Mysterious Appearance</t>
  </si>
  <si>
    <t>Impossible Records </t>
  </si>
  <si>
    <t>IMPRL 009</t>
  </si>
  <si>
    <t>Fleetwood Mac Greatest Hits</t>
  </si>
  <si>
    <t>CBS, CBS</t>
  </si>
  <si>
    <t>S 69011, 69011</t>
  </si>
  <si>
    <t>Grace Jones</t>
  </si>
  <si>
    <t>Nightclubbing</t>
  </si>
  <si>
    <t>203 481</t>
  </si>
  <si>
    <t>Portfolio</t>
  </si>
  <si>
    <t>25579 XOT</t>
  </si>
  <si>
    <t>LP, Album, P/Mixed, RE</t>
  </si>
  <si>
    <t>Graham Nash</t>
  </si>
  <si>
    <t>Wild Tales</t>
  </si>
  <si>
    <t>Atlantic, Atlantic, Atlantic</t>
  </si>
  <si>
    <t>ATL 50 025, ATL 50025, SD-7288</t>
  </si>
  <si>
    <t>Het Simplisties Verbond</t>
  </si>
  <si>
    <t>Mooie Meneren - De Vijfde Langspeelpaat Van Het Simplisties Verbond</t>
  </si>
  <si>
    <t>Simpelpee</t>
  </si>
  <si>
    <t>SV 5</t>
  </si>
  <si>
    <t>Class</t>
  </si>
  <si>
    <t>1A 062-64174, 1A 062.64174</t>
  </si>
  <si>
    <t>Houseband</t>
  </si>
  <si>
    <t>Sympatico</t>
  </si>
  <si>
    <t>Jungle</t>
  </si>
  <si>
    <t>JLP 11000</t>
  </si>
  <si>
    <t>sticker on sleeve (back side); written on sleeve</t>
  </si>
  <si>
    <t>Isaac Hayes</t>
  </si>
  <si>
    <t>The Best Of Isaac Hayes</t>
  </si>
  <si>
    <t>Enterprise</t>
  </si>
  <si>
    <t>ENS-7510</t>
  </si>
  <si>
    <t>LP, Comp, Bes</t>
  </si>
  <si>
    <t>J.J. Cale</t>
  </si>
  <si>
    <t>Shades</t>
  </si>
  <si>
    <t>Shelter Recording Company Inc., Shelter Recording Company Inc.</t>
  </si>
  <si>
    <t>203 276, 203 276-320</t>
  </si>
  <si>
    <t>Grasshopper</t>
  </si>
  <si>
    <t>6302 177</t>
  </si>
  <si>
    <t>Naturally</t>
  </si>
  <si>
    <t>Shelter Records, Shelter Records</t>
  </si>
  <si>
    <t>27 320 XAT, 27320 XAT</t>
  </si>
  <si>
    <t>Shelter Records, Ariola, Shelter Records, Ariola</t>
  </si>
  <si>
    <t>200 389, 200 389-320</t>
  </si>
  <si>
    <t>#8</t>
  </si>
  <si>
    <t>811 152-1</t>
  </si>
  <si>
    <t>Jan Akkerman</t>
  </si>
  <si>
    <t>Guitar For Sale</t>
  </si>
  <si>
    <t>Emidisc , Emidisc </t>
  </si>
  <si>
    <t>5C 048-51105, 048-51 105</t>
  </si>
  <si>
    <t>Jimi Hendrix</t>
  </si>
  <si>
    <t>The Legendary Jimi Hendrix</t>
  </si>
  <si>
    <t>2490 156</t>
  </si>
  <si>
    <t>John Denver</t>
  </si>
  <si>
    <t>John Denver's Greatest Hits</t>
  </si>
  <si>
    <t>CPL1-0374</t>
  </si>
  <si>
    <t>LP, Comp, Hol</t>
  </si>
  <si>
    <t>John Lennon</t>
  </si>
  <si>
    <t>Imagine</t>
  </si>
  <si>
    <t>5C 062 -04914</t>
  </si>
  <si>
    <t>includes Poster and 1 postcard; original inner sleeve</t>
  </si>
  <si>
    <t>Jon &amp; Vangelis</t>
  </si>
  <si>
    <t>The Friends Of Mr Cairo</t>
  </si>
  <si>
    <t>2302 127</t>
  </si>
  <si>
    <t>Leonard Bernstein e.a.</t>
  </si>
  <si>
    <t>West Side Story</t>
  </si>
  <si>
    <t>Deutsche Grammophon</t>
  </si>
  <si>
    <t>415 253-1</t>
  </si>
  <si>
    <t>Level 42</t>
  </si>
  <si>
    <t>2383 612</t>
  </si>
  <si>
    <t>Hot Water</t>
  </si>
  <si>
    <t>Polydor, Polydor</t>
  </si>
  <si>
    <t>881 262-1, 881262-1</t>
  </si>
  <si>
    <t>12", EP</t>
  </si>
  <si>
    <t>Louis Armstrong</t>
  </si>
  <si>
    <t>La Vie En Rose - C'est Si Bon</t>
  </si>
  <si>
    <t>30 CO 1316</t>
  </si>
  <si>
    <t>Memorial</t>
  </si>
  <si>
    <t>S 66247</t>
  </si>
  <si>
    <t>2xLP, Comp, RP, Gat</t>
  </si>
  <si>
    <t>Meat Loaf</t>
  </si>
  <si>
    <t>Bat Out Of Hell</t>
  </si>
  <si>
    <t>Epic, Cleveland International Records</t>
  </si>
  <si>
    <t>EPC 82419, PE 34974</t>
  </si>
  <si>
    <t>Men At Work</t>
  </si>
  <si>
    <t>Business As Usual</t>
  </si>
  <si>
    <t>85423, CBS 85423</t>
  </si>
  <si>
    <t>Microdisney</t>
  </si>
  <si>
    <t>The Clock Comes Down The Stairs</t>
  </si>
  <si>
    <t>Big Time, Big Time</t>
  </si>
  <si>
    <t>10012-1, 1-10012</t>
  </si>
  <si>
    <t>Pat Boone</t>
  </si>
  <si>
    <t>The Story Of Rock And Roll</t>
  </si>
  <si>
    <t>27 354 XAT</t>
  </si>
  <si>
    <t>Paul McCartney</t>
  </si>
  <si>
    <t>Pipes Of Peace</t>
  </si>
  <si>
    <t>Odeon, EMI Electrola, Odeon</t>
  </si>
  <si>
    <t>1C 064 1652301, 064 1652301</t>
  </si>
  <si>
    <t>Ph.D.</t>
  </si>
  <si>
    <t>WEA 99 150</t>
  </si>
  <si>
    <t>Pietje Potent</t>
  </si>
  <si>
    <t>Dan Gaat Je Poesje Dood</t>
  </si>
  <si>
    <t>Telstar , Killroy</t>
  </si>
  <si>
    <t>3111, OS 3111 OF</t>
  </si>
  <si>
    <t>7", Single, Ora</t>
  </si>
  <si>
    <t>A Collection Of Great Dance Songs</t>
  </si>
  <si>
    <t>Harvest, EMI Electrola</t>
  </si>
  <si>
    <t>1C 064-07 575</t>
  </si>
  <si>
    <t>6307 555</t>
  </si>
  <si>
    <t>includes insert; price tag on sleeve</t>
  </si>
  <si>
    <t>Grootste Hits</t>
  </si>
  <si>
    <t>EMI, EMI</t>
  </si>
  <si>
    <t>1A 064-54079, TV 064-54079</t>
  </si>
  <si>
    <t>Ramsey Lewis</t>
  </si>
  <si>
    <t>The Best Of Ramsey Lewis</t>
  </si>
  <si>
    <t>Chess</t>
  </si>
  <si>
    <t>HJC 170</t>
  </si>
  <si>
    <t>Ray Conniff</t>
  </si>
  <si>
    <t>The Ray Conniff Collection</t>
  </si>
  <si>
    <t>Hallmark Records</t>
  </si>
  <si>
    <t>PDA 017</t>
  </si>
  <si>
    <t>Redbone</t>
  </si>
  <si>
    <t>The Best Of Redbone</t>
  </si>
  <si>
    <t>EPC 65678</t>
  </si>
  <si>
    <t>Rob de Nijs</t>
  </si>
  <si>
    <t>Tussen Zomer En Winter</t>
  </si>
  <si>
    <t>6375 481</t>
  </si>
  <si>
    <t>Robert Long</t>
  </si>
  <si>
    <t>Hartstocht</t>
  </si>
  <si>
    <t>068-7900181</t>
  </si>
  <si>
    <t>Levenslang</t>
  </si>
  <si>
    <t>EMI Holland</t>
  </si>
  <si>
    <t>5C 064-25625</t>
  </si>
  <si>
    <t>No Poster</t>
  </si>
  <si>
    <t>Robin Trower</t>
  </si>
  <si>
    <t>Long Misty Days</t>
  </si>
  <si>
    <t>6307 585</t>
  </si>
  <si>
    <t>Body Wishes</t>
  </si>
  <si>
    <t>92-3877-1</t>
  </si>
  <si>
    <t>WB 56 744</t>
  </si>
  <si>
    <t>Foolish Behaviour</t>
  </si>
  <si>
    <t>Warner Bros. Records, Warner Bros. Records</t>
  </si>
  <si>
    <t>WBN 56 865, HS 3485</t>
  </si>
  <si>
    <t>Atlantic Crossing</t>
  </si>
  <si>
    <t>WB 56151</t>
  </si>
  <si>
    <t>Tonight I'm Yours</t>
  </si>
  <si>
    <t>Warner Bros. Records, Warner Bros. Records, Warner Bros. Records</t>
  </si>
  <si>
    <t>WB K 56 951, WB 56 951, (BSK 3602)</t>
  </si>
  <si>
    <t>Roger Whittaker</t>
  </si>
  <si>
    <t>6412 300</t>
  </si>
  <si>
    <t>Avalon</t>
  </si>
  <si>
    <t>EG, EG</t>
  </si>
  <si>
    <t>2311154, 2311 154</t>
  </si>
  <si>
    <t>Flesh + Blood</t>
  </si>
  <si>
    <t>Polydor, EG</t>
  </si>
  <si>
    <t>2302 099</t>
  </si>
  <si>
    <t>Sam &amp; Dave</t>
  </si>
  <si>
    <t>The Best Of Sam &amp; Dave</t>
  </si>
  <si>
    <t>Atlantic, Atlantic</t>
  </si>
  <si>
    <t>ATL 40027, ATL 40 027</t>
  </si>
  <si>
    <t>Santana</t>
  </si>
  <si>
    <t>Abraxas</t>
  </si>
  <si>
    <t>S 64087, KC 30130</t>
  </si>
  <si>
    <t>Amigos</t>
  </si>
  <si>
    <t>CBS 86005</t>
  </si>
  <si>
    <t>Small Faces</t>
  </si>
  <si>
    <t>Charly Records</t>
  </si>
  <si>
    <t>Stephen Stills</t>
  </si>
  <si>
    <t>Stephen Stills 2</t>
  </si>
  <si>
    <t>50.007, 50 007</t>
  </si>
  <si>
    <t>Steve Miller Band</t>
  </si>
  <si>
    <t>Italian X Rays</t>
  </si>
  <si>
    <t>822 823-1</t>
  </si>
  <si>
    <t>Abracadabra</t>
  </si>
  <si>
    <t>6302 204</t>
  </si>
  <si>
    <t>Circle Of Love</t>
  </si>
  <si>
    <t>6302 061</t>
  </si>
  <si>
    <t>Stevie Wonder</t>
  </si>
  <si>
    <t>Master Blaster (Jammin')</t>
  </si>
  <si>
    <t>Motown, Motown</t>
  </si>
  <si>
    <t>1A K052Z-64076, K052Z-64076</t>
  </si>
  <si>
    <t>12", Single</t>
  </si>
  <si>
    <t>minor pricetag demage</t>
  </si>
  <si>
    <t>Alan Parsons Project, The</t>
  </si>
  <si>
    <t>The Turn Of A Friendly Card</t>
  </si>
  <si>
    <t>203 000</t>
  </si>
  <si>
    <t>price tag on sleeve (back side)</t>
  </si>
  <si>
    <t>Ammonia Avenue</t>
  </si>
  <si>
    <t>206 100</t>
  </si>
  <si>
    <t>Eye In The Sky</t>
  </si>
  <si>
    <t>204 666</t>
  </si>
  <si>
    <t>LP, Album, Emb</t>
  </si>
  <si>
    <t>Animals, The</t>
  </si>
  <si>
    <t>House Of The Rising Sun</t>
  </si>
  <si>
    <t>5C 048-50731, C 048-50 731</t>
  </si>
  <si>
    <t>tracklist marked with some x's</t>
  </si>
  <si>
    <t>Beach Boys, The</t>
  </si>
  <si>
    <t>Bug-In</t>
  </si>
  <si>
    <t>Emidisc </t>
  </si>
  <si>
    <t>5C 048-51762</t>
  </si>
  <si>
    <t>Beatles, The</t>
  </si>
  <si>
    <t>1967-1970</t>
  </si>
  <si>
    <t>5C 184-05 309/10</t>
  </si>
  <si>
    <t>1962-1966</t>
  </si>
  <si>
    <t>5C 184-05 307/08</t>
  </si>
  <si>
    <t>All You Need Is Love</t>
  </si>
  <si>
    <t>R 5620</t>
  </si>
  <si>
    <t>7", Single, Lab</t>
  </si>
  <si>
    <t>Cats, The</t>
  </si>
  <si>
    <t>Home</t>
  </si>
  <si>
    <t>5C 056-24950</t>
  </si>
  <si>
    <t>Dillards, The</t>
  </si>
  <si>
    <t>Tribute To The American Duck</t>
  </si>
  <si>
    <t>United Artists Records, United Artists Records GmbH</t>
  </si>
  <si>
    <t>UAS 29 516 I</t>
  </si>
  <si>
    <t>Doors, The</t>
  </si>
  <si>
    <t>Star-Collection Vol.2</t>
  </si>
  <si>
    <t>Midi</t>
  </si>
  <si>
    <t>MID 22 008</t>
  </si>
  <si>
    <t>Star-Collection</t>
  </si>
  <si>
    <t>MID 2001</t>
  </si>
  <si>
    <t>Dutch Swing College Band, The</t>
  </si>
  <si>
    <t>Latin On The Rocks</t>
  </si>
  <si>
    <t>DSC Production</t>
  </si>
  <si>
    <t>PA 007</t>
  </si>
  <si>
    <t>Tribute To Louis Armstrong</t>
  </si>
  <si>
    <t>6410 019</t>
  </si>
  <si>
    <t>The Band's Best</t>
  </si>
  <si>
    <t>6440 076</t>
  </si>
  <si>
    <t>Brazil</t>
  </si>
  <si>
    <t>858 006 FPY</t>
  </si>
  <si>
    <t>Guess Who, The</t>
  </si>
  <si>
    <t>Rockin'</t>
  </si>
  <si>
    <t>LSP-4602</t>
  </si>
  <si>
    <t>import cut-out; ringwear</t>
  </si>
  <si>
    <t>Kinks, The</t>
  </si>
  <si>
    <t>You Really Got Me</t>
  </si>
  <si>
    <t>Mode </t>
  </si>
  <si>
    <t>MD. 9017</t>
  </si>
  <si>
    <t>Lovin' Spoonful, The</t>
  </si>
  <si>
    <t>The Very Best Of The Lovin' Spoonful</t>
  </si>
  <si>
    <t>Kama Sutra</t>
  </si>
  <si>
    <t>Mamas &amp; Papas, The</t>
  </si>
  <si>
    <t>Moody Blues, The</t>
  </si>
  <si>
    <t>The Moody Blues Story</t>
  </si>
  <si>
    <t>6641 913</t>
  </si>
  <si>
    <t>Move, The</t>
  </si>
  <si>
    <t>The Greatest Hits Vol. 1</t>
  </si>
  <si>
    <t>SHM 952</t>
  </si>
  <si>
    <t>Rolling Stones, The</t>
  </si>
  <si>
    <t>118 505 DY</t>
  </si>
  <si>
    <t>LP, Album, RE, rep</t>
  </si>
  <si>
    <t>6835 115</t>
  </si>
  <si>
    <t>Undercover</t>
  </si>
  <si>
    <t>1A 064-1654361</t>
  </si>
  <si>
    <t>original inner sleeve; includes insert</t>
  </si>
  <si>
    <t>Flowers</t>
  </si>
  <si>
    <t>6835 112</t>
  </si>
  <si>
    <t>Stones Story</t>
  </si>
  <si>
    <t>6645 407</t>
  </si>
  <si>
    <t>30 Greatest Hits</t>
  </si>
  <si>
    <t>ABKCO</t>
  </si>
  <si>
    <t>NL 03042</t>
  </si>
  <si>
    <t>Shadows, The</t>
  </si>
  <si>
    <t>Apache</t>
  </si>
  <si>
    <t>1A 028-07098</t>
  </si>
  <si>
    <t>The Shadows' Greatest Hits</t>
  </si>
  <si>
    <t>Columbia, Columbia</t>
  </si>
  <si>
    <t>SCX 1522, 1E 062 ○ 04782</t>
  </si>
  <si>
    <t>Three Degrees, The</t>
  </si>
  <si>
    <t>Philadelphia International Records, Philadelphia International Records</t>
  </si>
  <si>
    <t>PIR 65858, KZ 32406</t>
  </si>
  <si>
    <t>Who, The</t>
  </si>
  <si>
    <t>The Kids Are Alright</t>
  </si>
  <si>
    <t>2675 179</t>
  </si>
  <si>
    <t>includes booklet</t>
  </si>
  <si>
    <t>UB40</t>
  </si>
  <si>
    <t>DEP International, DEP International</t>
  </si>
  <si>
    <t>205 292, 205 292-320</t>
  </si>
  <si>
    <t>Urbanus</t>
  </si>
  <si>
    <t>Urbanus' Plezantste</t>
  </si>
  <si>
    <t>Philips, Philips, Philips</t>
  </si>
  <si>
    <t>826 108-1, 826 109-1, 826 110-1</t>
  </si>
  <si>
    <t>Country Music Cavalcade - Nashville Grafitti</t>
  </si>
  <si>
    <t>Candlelite Music, Candlelite Music, Candlelite Music, Candlelite Music</t>
  </si>
  <si>
    <t>P3 13235, P 13236, P 13237, P 13238</t>
  </si>
  <si>
    <t>3xLP, Comp, Mono + Box</t>
  </si>
  <si>
    <t>Turn Up The Bass 3</t>
  </si>
  <si>
    <t>01 4270 22</t>
  </si>
  <si>
    <t>Italo Pop Hits '82</t>
  </si>
  <si>
    <t>EMI Electrola</t>
  </si>
  <si>
    <t>1C 064-78 149</t>
  </si>
  <si>
    <t>Some ringwear</t>
  </si>
  <si>
    <t>Born On The Road: Easy Rider</t>
  </si>
  <si>
    <t>Europa</t>
  </si>
  <si>
    <t>E 443</t>
  </si>
  <si>
    <t>Wings </t>
  </si>
  <si>
    <t>Band On The Run</t>
  </si>
  <si>
    <t>5C 062-05503</t>
  </si>
  <si>
    <t>Young MC</t>
  </si>
  <si>
    <t>Stone Cold Rhymin'</t>
  </si>
  <si>
    <t>Delicious Vinyl, Delicious Vinyl, Island Records, Island Records</t>
  </si>
  <si>
    <t>91309-1, 7 91309-1</t>
  </si>
  <si>
    <t>Barry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</si>
</sst>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5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theme="0"/>
      <name val="Calibri"/>
      <scheme val="minor"/>
    </font>
    <font>
      <b/>
      <i/>
      <sz val="14"/>
      <color theme="0"/>
      <name val="Calibri"/>
      <scheme val="minor"/>
    </font>
    <font>
      <sz val="24"/>
      <color theme="1"/>
      <name val="Calibri"/>
      <scheme val="minor"/>
    </font>
    <font>
      <b/>
      <sz val="12"/>
      <color rgb="FFFF0000"/>
      <name val="Calibri"/>
      <scheme val="minor"/>
    </font>
    <font>
      <sz val="10"/>
      <color rgb="FF000000"/>
      <name val="Geneva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Lucida Grande"/>
    </font>
    <font>
      <i/>
      <sz val="14"/>
      <color theme="1"/>
      <name val="Calibri"/>
      <scheme val="minor"/>
    </font>
    <font>
      <sz val="14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6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2" fontId="0" fillId="2" borderId="0" xfId="0" applyNumberForma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1" xfId="0" applyFill="1" applyBorder="1" applyProtection="1">
      <protection hidden="1"/>
    </xf>
    <xf numFmtId="0" fontId="0" fillId="4" borderId="1" xfId="0" applyFill="1" applyBorder="1" applyProtection="1">
      <protection hidden="1"/>
    </xf>
    <xf numFmtId="2" fontId="0" fillId="2" borderId="0" xfId="0" applyNumberForma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2" xfId="0" applyFill="1" applyBorder="1" applyProtection="1">
      <protection locked="0" hidden="1"/>
    </xf>
    <xf numFmtId="0" fontId="5" fillId="3" borderId="3" xfId="0" applyFont="1" applyFill="1" applyBorder="1" applyAlignment="1" applyProtection="1">
      <alignment horizontal="left"/>
      <protection hidden="1"/>
    </xf>
    <xf numFmtId="0" fontId="6" fillId="3" borderId="4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2" fontId="5" fillId="3" borderId="5" xfId="0" applyNumberFormat="1" applyFont="1" applyFill="1" applyBorder="1" applyAlignment="1" applyProtection="1">
      <alignment horizontal="right"/>
      <protection hidden="1"/>
    </xf>
    <xf numFmtId="0" fontId="0" fillId="2" borderId="6" xfId="0" applyFont="1" applyFill="1" applyBorder="1" applyAlignment="1" applyProtection="1">
      <alignment horizontal="left"/>
      <protection locked="0" hidden="1"/>
    </xf>
    <xf numFmtId="0" fontId="0" fillId="2" borderId="0" xfId="0" applyFill="1" applyBorder="1" applyProtection="1">
      <protection hidden="1"/>
    </xf>
    <xf numFmtId="0" fontId="0" fillId="4" borderId="0" xfId="0" applyFill="1" applyBorder="1" applyProtection="1">
      <protection hidden="1"/>
    </xf>
    <xf numFmtId="2" fontId="0" fillId="4" borderId="7" xfId="0" applyNumberFormat="1" applyFill="1" applyBorder="1" applyProtection="1">
      <protection hidden="1"/>
    </xf>
    <xf numFmtId="0" fontId="0" fillId="2" borderId="8" xfId="0" applyFont="1" applyFill="1" applyBorder="1" applyAlignment="1" applyProtection="1">
      <alignment horizontal="left"/>
      <protection locked="0" hidden="1"/>
    </xf>
    <xf numFmtId="2" fontId="0" fillId="4" borderId="9" xfId="0" applyNumberForma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0" fillId="2" borderId="7" xfId="0" applyNumberFormat="1" applyFill="1" applyBorder="1" applyProtection="1">
      <protection hidden="1"/>
    </xf>
    <xf numFmtId="2" fontId="0" fillId="2" borderId="9" xfId="0" applyNumberFormat="1" applyFill="1" applyBorder="1" applyProtection="1"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4" fillId="2" borderId="0" xfId="0" applyFont="1" applyFill="1" applyBorder="1" applyProtection="1">
      <protection hidden="1"/>
    </xf>
    <xf numFmtId="2" fontId="4" fillId="2" borderId="7" xfId="0" applyNumberFormat="1" applyFont="1" applyFill="1" applyBorder="1" applyProtection="1"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11" xfId="0" applyFill="1" applyBorder="1" applyProtection="1">
      <protection hidden="1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Protection="1">
      <protection hidden="1"/>
    </xf>
    <xf numFmtId="2" fontId="0" fillId="3" borderId="12" xfId="0" applyNumberFormat="1" applyFill="1" applyBorder="1" applyProtection="1">
      <protection hidden="1"/>
    </xf>
    <xf numFmtId="0" fontId="0" fillId="3" borderId="1" xfId="0" applyFill="1" applyBorder="1" applyProtection="1">
      <protection hidden="1"/>
    </xf>
    <xf numFmtId="2" fontId="0" fillId="3" borderId="9" xfId="0" applyNumberFormat="1" applyFill="1" applyBorder="1" applyProtection="1">
      <protection hidden="1"/>
    </xf>
    <xf numFmtId="0" fontId="0" fillId="4" borderId="11" xfId="0" applyFill="1" applyBorder="1" applyProtection="1">
      <protection hidden="1"/>
    </xf>
    <xf numFmtId="2" fontId="0" fillId="4" borderId="12" xfId="0" applyNumberFormat="1" applyFill="1" applyBorder="1" applyProtection="1">
      <protection hidden="1"/>
    </xf>
    <xf numFmtId="0" fontId="10" fillId="2" borderId="6" xfId="0" applyFont="1" applyFill="1" applyBorder="1" applyAlignment="1" applyProtection="1">
      <alignment horizontal="left"/>
      <protection hidden="1"/>
    </xf>
    <xf numFmtId="0" fontId="0" fillId="3" borderId="8" xfId="0" applyFont="1" applyFill="1" applyBorder="1" applyAlignment="1" applyProtection="1">
      <alignment horizontal="left"/>
      <protection locked="0" hidden="1"/>
    </xf>
    <xf numFmtId="164" fontId="0" fillId="2" borderId="0" xfId="0" applyNumberFormat="1" applyFont="1" applyFill="1" applyAlignment="1" applyProtection="1">
      <alignment horizontal="left"/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alignment horizontal="left"/>
      <protection hidden="1"/>
    </xf>
    <xf numFmtId="2" fontId="0" fillId="2" borderId="0" xfId="0" applyNumberFormat="1" applyFont="1" applyFill="1" applyProtection="1">
      <protection hidden="1"/>
    </xf>
    <xf numFmtId="49" fontId="0" fillId="2" borderId="0" xfId="0" applyNumberFormat="1" applyFont="1" applyFill="1" applyAlignment="1" applyProtection="1">
      <alignment horizontal="left"/>
      <protection hidden="1"/>
    </xf>
    <xf numFmtId="164" fontId="0" fillId="2" borderId="6" xfId="0" applyNumberFormat="1" applyFont="1" applyFill="1" applyBorder="1" applyAlignment="1" applyProtection="1">
      <alignment horizontal="left"/>
      <protection locked="0" hidden="1"/>
    </xf>
    <xf numFmtId="0" fontId="11" fillId="2" borderId="0" xfId="0" applyFont="1" applyFill="1" applyAlignment="1" applyProtection="1">
      <alignment horizontal="left"/>
      <protection hidden="1"/>
    </xf>
    <xf numFmtId="0" fontId="0" fillId="0" borderId="2" xfId="0" applyBorder="1" applyProtection="1">
      <protection locked="0" hidden="1"/>
    </xf>
    <xf numFmtId="164" fontId="4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49" fontId="4" fillId="2" borderId="0" xfId="0" applyNumberFormat="1" applyFont="1" applyFill="1" applyBorder="1" applyAlignment="1" applyProtection="1">
      <alignment horizontal="left"/>
      <protection hidden="1"/>
    </xf>
    <xf numFmtId="2" fontId="4" fillId="2" borderId="0" xfId="0" applyNumberFormat="1" applyFont="1" applyFill="1" applyBorder="1" applyAlignment="1" applyProtection="1">
      <protection hidden="1"/>
    </xf>
    <xf numFmtId="164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 applyProtection="1">
      <protection hidden="1"/>
    </xf>
    <xf numFmtId="0" fontId="13" fillId="2" borderId="0" xfId="0" applyFont="1" applyFill="1" applyBorder="1" applyProtection="1">
      <protection hidden="1"/>
    </xf>
    <xf numFmtId="2" fontId="3" fillId="2" borderId="12" xfId="0" applyNumberFormat="1" applyFont="1" applyFill="1" applyBorder="1"/>
    <xf numFmtId="2" fontId="3" fillId="2" borderId="7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7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8" fillId="2" borderId="0" xfId="0" applyFont="1" applyFill="1" applyBorder="1" applyProtection="1">
      <protection hidden="1"/>
    </xf>
  </cellXfs>
  <cellStyles count="262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5" builtinId="9" hidden="1"/>
    <cellStyle name="Gevolgde hyperlink" xfId="96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Radio" checked="Checked" firstButton="1" fmlaLink="$B$44" lockText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econdspin.nl?subject=Vinyl-overzicht" TargetMode="External"/><Relationship Id="rId4" Type="http://schemas.openxmlformats.org/officeDocument/2006/relationships/image" Target="../media/image2.png"/><Relationship Id="rId5" Type="http://schemas.openxmlformats.org/officeDocument/2006/relationships/hyperlink" Target="https://www.secondspin.nl/agenda" TargetMode="External"/><Relationship Id="rId6" Type="http://schemas.openxmlformats.org/officeDocument/2006/relationships/image" Target="../media/image3.png"/><Relationship Id="rId7" Type="http://schemas.openxmlformats.org/officeDocument/2006/relationships/hyperlink" Target="https://www.facebook.com/secondspin.nl" TargetMode="External"/><Relationship Id="rId8" Type="http://schemas.openxmlformats.org/officeDocument/2006/relationships/image" Target="../media/image4.jpg"/><Relationship Id="rId9" Type="http://schemas.openxmlformats.org/officeDocument/2006/relationships/hyperlink" Target="https://www.instagram.com/secondspin.nl/" TargetMode="External"/><Relationship Id="rId10" Type="http://schemas.openxmlformats.org/officeDocument/2006/relationships/image" Target="../media/image5.png"/><Relationship Id="rId11" Type="http://schemas.openxmlformats.org/officeDocument/2006/relationships/image" Target="../media/image6.png"/><Relationship Id="rId1" Type="http://schemas.openxmlformats.org/officeDocument/2006/relationships/hyperlink" Target="https://www.discogs.com/seller/secondspin.nl/profile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1092962</xdr:rowOff>
    </xdr:from>
    <xdr:to>
      <xdr:col>10</xdr:col>
      <xdr:colOff>1</xdr:colOff>
      <xdr:row>0</xdr:row>
      <xdr:rowOff>1562099</xdr:rowOff>
    </xdr:to>
    <xdr:pic>
      <xdr:nvPicPr>
        <xdr:cNvPr id="14" name="Afbeelding 13" descr="discogs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2101" y="1092962"/>
          <a:ext cx="1" cy="469137"/>
        </a:xfrm>
        <a:prstGeom prst="rect">
          <a:avLst/>
        </a:prstGeom>
      </xdr:spPr>
    </xdr:pic>
    <xdr:clientData/>
  </xdr:twoCellAnchor>
  <xdr:oneCellAnchor>
    <xdr:from>
      <xdr:col>6</xdr:col>
      <xdr:colOff>3086100</xdr:colOff>
      <xdr:row>0</xdr:row>
      <xdr:rowOff>215900</xdr:rowOff>
    </xdr:from>
    <xdr:ext cx="4318000" cy="861774"/>
    <xdr:sp macro="" textlink="">
      <xdr:nvSpPr>
        <xdr:cNvPr id="15" name="Tekstvak 14"/>
        <xdr:cNvSpPr txBox="1"/>
      </xdr:nvSpPr>
      <xdr:spPr>
        <a:xfrm>
          <a:off x="19418300" y="215900"/>
          <a:ext cx="4318000" cy="861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3200"/>
            <a:t>SECONDSPIN.NL</a:t>
          </a:r>
          <a:br>
            <a:rPr lang="nl-NL" sz="3200"/>
          </a:br>
          <a:r>
            <a:rPr lang="nl-NL" sz="1800"/>
            <a:t>new listing</a:t>
          </a:r>
        </a:p>
      </xdr:txBody>
    </xdr:sp>
    <xdr:clientData/>
  </xdr:oneCellAnchor>
  <xdr:twoCellAnchor editAs="oneCell">
    <xdr:from>
      <xdr:col>10</xdr:col>
      <xdr:colOff>0</xdr:colOff>
      <xdr:row>0</xdr:row>
      <xdr:rowOff>1092200</xdr:rowOff>
    </xdr:from>
    <xdr:to>
      <xdr:col>10</xdr:col>
      <xdr:colOff>0</xdr:colOff>
      <xdr:row>0</xdr:row>
      <xdr:rowOff>1562100</xdr:rowOff>
    </xdr:to>
    <xdr:pic>
      <xdr:nvPicPr>
        <xdr:cNvPr id="16" name="Afbeelding 15" descr="email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2100" y="1092200"/>
          <a:ext cx="0" cy="4699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1079500</xdr:rowOff>
    </xdr:from>
    <xdr:to>
      <xdr:col>10</xdr:col>
      <xdr:colOff>0</xdr:colOff>
      <xdr:row>0</xdr:row>
      <xdr:rowOff>1536700</xdr:rowOff>
    </xdr:to>
    <xdr:pic>
      <xdr:nvPicPr>
        <xdr:cNvPr id="17" name="Afbeelding 16" descr="website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2100" y="1079500"/>
          <a:ext cx="0" cy="45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1092200</xdr:rowOff>
    </xdr:from>
    <xdr:to>
      <xdr:col>10</xdr:col>
      <xdr:colOff>0</xdr:colOff>
      <xdr:row>0</xdr:row>
      <xdr:rowOff>1549400</xdr:rowOff>
    </xdr:to>
    <xdr:pic>
      <xdr:nvPicPr>
        <xdr:cNvPr id="18" name="Afbeelding 17" descr="facebook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2100" y="1092200"/>
          <a:ext cx="0" cy="45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1071033</xdr:rowOff>
    </xdr:from>
    <xdr:to>
      <xdr:col>10</xdr:col>
      <xdr:colOff>0</xdr:colOff>
      <xdr:row>0</xdr:row>
      <xdr:rowOff>1566333</xdr:rowOff>
    </xdr:to>
    <xdr:pic>
      <xdr:nvPicPr>
        <xdr:cNvPr id="19" name="Afbeelding 18" descr="instagram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87868" y="1071033"/>
          <a:ext cx="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4965701</xdr:colOff>
      <xdr:row>0</xdr:row>
      <xdr:rowOff>1190329</xdr:rowOff>
    </xdr:from>
    <xdr:to>
      <xdr:col>8</xdr:col>
      <xdr:colOff>177800</xdr:colOff>
      <xdr:row>0</xdr:row>
      <xdr:rowOff>1659466</xdr:rowOff>
    </xdr:to>
    <xdr:pic>
      <xdr:nvPicPr>
        <xdr:cNvPr id="21" name="Afbeelding 20" descr="discogs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7901" y="1190329"/>
          <a:ext cx="1371599" cy="469137"/>
        </a:xfrm>
        <a:prstGeom prst="rect">
          <a:avLst/>
        </a:prstGeom>
      </xdr:spPr>
    </xdr:pic>
    <xdr:clientData/>
  </xdr:twoCellAnchor>
  <xdr:twoCellAnchor editAs="oneCell">
    <xdr:from>
      <xdr:col>6</xdr:col>
      <xdr:colOff>4406900</xdr:colOff>
      <xdr:row>0</xdr:row>
      <xdr:rowOff>1189567</xdr:rowOff>
    </xdr:from>
    <xdr:to>
      <xdr:col>6</xdr:col>
      <xdr:colOff>4876800</xdr:colOff>
      <xdr:row>0</xdr:row>
      <xdr:rowOff>1659467</xdr:rowOff>
    </xdr:to>
    <xdr:pic>
      <xdr:nvPicPr>
        <xdr:cNvPr id="22" name="Afbeelding 21" descr="email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9100" y="1189567"/>
          <a:ext cx="469900" cy="469900"/>
        </a:xfrm>
        <a:prstGeom prst="rect">
          <a:avLst/>
        </a:prstGeom>
      </xdr:spPr>
    </xdr:pic>
    <xdr:clientData/>
  </xdr:twoCellAnchor>
  <xdr:twoCellAnchor editAs="oneCell">
    <xdr:from>
      <xdr:col>6</xdr:col>
      <xdr:colOff>3911600</xdr:colOff>
      <xdr:row>0</xdr:row>
      <xdr:rowOff>1176867</xdr:rowOff>
    </xdr:from>
    <xdr:to>
      <xdr:col>6</xdr:col>
      <xdr:colOff>4368800</xdr:colOff>
      <xdr:row>0</xdr:row>
      <xdr:rowOff>1634067</xdr:rowOff>
    </xdr:to>
    <xdr:pic>
      <xdr:nvPicPr>
        <xdr:cNvPr id="23" name="Afbeelding 22" descr="website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0" y="1176867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4914900</xdr:colOff>
      <xdr:row>0</xdr:row>
      <xdr:rowOff>1189567</xdr:rowOff>
    </xdr:from>
    <xdr:to>
      <xdr:col>6</xdr:col>
      <xdr:colOff>5372100</xdr:colOff>
      <xdr:row>0</xdr:row>
      <xdr:rowOff>1646767</xdr:rowOff>
    </xdr:to>
    <xdr:pic>
      <xdr:nvPicPr>
        <xdr:cNvPr id="24" name="Afbeelding 23" descr="facebook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7100" y="1189567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7</xdr:col>
      <xdr:colOff>516468</xdr:colOff>
      <xdr:row>0</xdr:row>
      <xdr:rowOff>1168400</xdr:rowOff>
    </xdr:from>
    <xdr:to>
      <xdr:col>8</xdr:col>
      <xdr:colOff>249768</xdr:colOff>
      <xdr:row>0</xdr:row>
      <xdr:rowOff>1663700</xdr:rowOff>
    </xdr:to>
    <xdr:pic>
      <xdr:nvPicPr>
        <xdr:cNvPr id="25" name="Afbeelding 24" descr="instagram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46168" y="11684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317500</xdr:rowOff>
    </xdr:from>
    <xdr:to>
      <xdr:col>1</xdr:col>
      <xdr:colOff>1746152</xdr:colOff>
      <xdr:row>0</xdr:row>
      <xdr:rowOff>1917700</xdr:rowOff>
    </xdr:to>
    <xdr:pic>
      <xdr:nvPicPr>
        <xdr:cNvPr id="26" name="Afbeelding 25" descr="Logo18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17500"/>
          <a:ext cx="1936652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4699000</xdr:colOff>
          <xdr:row>8</xdr:row>
          <xdr:rowOff>38100</xdr:rowOff>
        </xdr:from>
        <xdr:to>
          <xdr:col>10</xdr:col>
          <xdr:colOff>1397000</xdr:colOff>
          <xdr:row>9</xdr:row>
          <xdr:rowOff>63500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Per Post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2425700</xdr:colOff>
          <xdr:row>8</xdr:row>
          <xdr:rowOff>25400</xdr:rowOff>
        </xdr:from>
        <xdr:to>
          <xdr:col>14</xdr:col>
          <xdr:colOff>101600</xdr:colOff>
          <xdr:row>9</xdr:row>
          <xdr:rowOff>38100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Ophalen in Hoek van Holland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4610100</xdr:colOff>
          <xdr:row>42</xdr:row>
          <xdr:rowOff>63500</xdr:rowOff>
        </xdr:from>
        <xdr:to>
          <xdr:col>11</xdr:col>
          <xdr:colOff>0</xdr:colOff>
          <xdr:row>43</xdr:row>
          <xdr:rowOff>88900</xdr:rowOff>
        </xdr:to>
        <xdr:sp macro="" textlink="">
          <xdr:nvSpPr>
            <xdr:cNvPr id="2078" name="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E-mail dit formulier naar info@secondspin.nl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279400</xdr:colOff>
      <xdr:row>0</xdr:row>
      <xdr:rowOff>127000</xdr:rowOff>
    </xdr:from>
    <xdr:to>
      <xdr:col>5</xdr:col>
      <xdr:colOff>1619152</xdr:colOff>
      <xdr:row>8</xdr:row>
      <xdr:rowOff>50800</xdr:rowOff>
    </xdr:to>
    <xdr:pic>
      <xdr:nvPicPr>
        <xdr:cNvPr id="3" name="Afbeelding 2" descr="Logo18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27000"/>
          <a:ext cx="1936652" cy="16002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secondspin.nl-inventory-20180123-0304_1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econdspin.nl-inventory-20180123-0304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Relationship Id="rId3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/>
  <dimension ref="A1:J14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"/>
  <cols>
    <col min="1" max="1" width="6.5" style="40" customWidth="1"/>
    <col min="2" max="2" width="37.83203125" style="41" bestFit="1" customWidth="1"/>
    <col min="3" max="3" width="49" style="42" bestFit="1" customWidth="1"/>
    <col min="4" max="4" width="30.33203125" style="41" customWidth="1"/>
    <col min="5" max="5" width="44.1640625" style="42" customWidth="1"/>
    <col min="6" max="6" width="25" style="41" customWidth="1"/>
    <col min="7" max="7" width="70.83203125" style="44" customWidth="1"/>
    <col min="8" max="8" width="10" style="41" bestFit="1" customWidth="1"/>
    <col min="9" max="9" width="10.6640625" style="41" bestFit="1" customWidth="1"/>
    <col min="10" max="10" width="9.6640625" style="43" customWidth="1"/>
    <col min="11" max="16384" width="10.83203125" style="41"/>
  </cols>
  <sheetData>
    <row r="1" spans="1:10" s="60" customFormat="1" ht="197" customHeight="1" thickBot="1">
      <c r="A1" s="48" t="s">
        <v>22</v>
      </c>
      <c r="B1" s="49" t="s">
        <v>0</v>
      </c>
      <c r="C1" s="50" t="s">
        <v>1</v>
      </c>
      <c r="D1" s="49" t="s">
        <v>2</v>
      </c>
      <c r="E1" s="50" t="s">
        <v>3</v>
      </c>
      <c r="F1" s="49" t="s">
        <v>4</v>
      </c>
      <c r="G1" s="51" t="s">
        <v>6</v>
      </c>
      <c r="H1" s="49" t="s">
        <v>20</v>
      </c>
      <c r="I1" s="49" t="s">
        <v>21</v>
      </c>
      <c r="J1" s="52" t="s">
        <v>5</v>
      </c>
    </row>
    <row r="2" spans="1:10" s="58" customFormat="1" ht="18">
      <c r="A2" s="53">
        <v>5978</v>
      </c>
      <c r="B2" s="54" t="s">
        <v>58</v>
      </c>
      <c r="C2" s="55" t="s">
        <v>110</v>
      </c>
      <c r="D2" s="54" t="s">
        <v>9</v>
      </c>
      <c r="E2" s="55" t="s">
        <v>111</v>
      </c>
      <c r="F2" s="54" t="s">
        <v>14</v>
      </c>
      <c r="G2" s="54"/>
      <c r="H2" s="54" t="s">
        <v>43</v>
      </c>
      <c r="I2" s="54" t="s">
        <v>43</v>
      </c>
      <c r="J2" s="62">
        <v>7.95</v>
      </c>
    </row>
    <row r="3" spans="1:10" s="58" customFormat="1" ht="18">
      <c r="A3" s="56">
        <v>6116</v>
      </c>
      <c r="B3" s="57" t="s">
        <v>61</v>
      </c>
      <c r="C3" s="58" t="s">
        <v>112</v>
      </c>
      <c r="D3" s="57" t="s">
        <v>62</v>
      </c>
      <c r="E3" s="58" t="s">
        <v>113</v>
      </c>
      <c r="F3" s="57" t="s">
        <v>7</v>
      </c>
      <c r="G3" s="57"/>
      <c r="H3" s="57" t="s">
        <v>43</v>
      </c>
      <c r="I3" s="57" t="s">
        <v>43</v>
      </c>
      <c r="J3" s="63">
        <v>4.95</v>
      </c>
    </row>
    <row r="4" spans="1:10" s="58" customFormat="1" ht="18">
      <c r="A4" s="56">
        <v>6101</v>
      </c>
      <c r="B4" s="57" t="s">
        <v>114</v>
      </c>
      <c r="C4" s="58" t="s">
        <v>115</v>
      </c>
      <c r="D4" s="57" t="s">
        <v>116</v>
      </c>
      <c r="E4" s="59">
        <v>655151</v>
      </c>
      <c r="F4" s="57" t="s">
        <v>7</v>
      </c>
      <c r="G4" s="57"/>
      <c r="H4" s="57" t="s">
        <v>43</v>
      </c>
      <c r="I4" s="57" t="s">
        <v>43</v>
      </c>
      <c r="J4" s="63">
        <v>4.95</v>
      </c>
    </row>
    <row r="5" spans="1:10" s="58" customFormat="1" ht="18">
      <c r="A5" s="56">
        <v>6048</v>
      </c>
      <c r="B5" s="57" t="s">
        <v>117</v>
      </c>
      <c r="C5" s="58" t="s">
        <v>118</v>
      </c>
      <c r="D5" s="57" t="s">
        <v>119</v>
      </c>
      <c r="E5" s="58" t="s">
        <v>120</v>
      </c>
      <c r="F5" s="57" t="s">
        <v>10</v>
      </c>
      <c r="G5" s="57" t="s">
        <v>41</v>
      </c>
      <c r="H5" s="57" t="s">
        <v>43</v>
      </c>
      <c r="I5" s="57" t="s">
        <v>43</v>
      </c>
      <c r="J5" s="63">
        <v>5.95</v>
      </c>
    </row>
    <row r="6" spans="1:10" s="58" customFormat="1" ht="18">
      <c r="A6" s="56">
        <v>6025</v>
      </c>
      <c r="B6" s="57" t="s">
        <v>528</v>
      </c>
      <c r="C6" s="58" t="s">
        <v>121</v>
      </c>
      <c r="D6" s="57" t="s">
        <v>55</v>
      </c>
      <c r="E6" s="58" t="s">
        <v>122</v>
      </c>
      <c r="F6" s="57" t="s">
        <v>15</v>
      </c>
      <c r="G6" s="57"/>
      <c r="H6" s="57" t="s">
        <v>43</v>
      </c>
      <c r="I6" s="57" t="s">
        <v>43</v>
      </c>
      <c r="J6" s="63">
        <v>9.9499999999999993</v>
      </c>
    </row>
    <row r="7" spans="1:10" s="58" customFormat="1" ht="18">
      <c r="A7" s="56">
        <v>4519</v>
      </c>
      <c r="B7" s="57" t="s">
        <v>123</v>
      </c>
      <c r="C7" s="58" t="s">
        <v>123</v>
      </c>
      <c r="D7" s="57" t="s">
        <v>66</v>
      </c>
      <c r="E7" s="58" t="s">
        <v>124</v>
      </c>
      <c r="F7" s="57" t="s">
        <v>7</v>
      </c>
      <c r="G7" s="57"/>
      <c r="H7" s="57" t="s">
        <v>43</v>
      </c>
      <c r="I7" s="57" t="s">
        <v>43</v>
      </c>
      <c r="J7" s="63">
        <v>7.95</v>
      </c>
    </row>
    <row r="8" spans="1:10" s="58" customFormat="1" ht="18">
      <c r="A8" s="56">
        <v>6120</v>
      </c>
      <c r="B8" s="57" t="s">
        <v>125</v>
      </c>
      <c r="C8" s="58" t="s">
        <v>126</v>
      </c>
      <c r="D8" s="57" t="s">
        <v>127</v>
      </c>
      <c r="E8" s="58" t="s">
        <v>128</v>
      </c>
      <c r="F8" s="57" t="s">
        <v>52</v>
      </c>
      <c r="G8" s="57"/>
      <c r="H8" s="57" t="s">
        <v>43</v>
      </c>
      <c r="I8" s="57" t="s">
        <v>43</v>
      </c>
      <c r="J8" s="63">
        <v>3.95</v>
      </c>
    </row>
    <row r="9" spans="1:10" s="58" customFormat="1" ht="18">
      <c r="A9" s="56">
        <v>6138</v>
      </c>
      <c r="B9" s="57" t="s">
        <v>129</v>
      </c>
      <c r="C9" s="58" t="s">
        <v>130</v>
      </c>
      <c r="D9" s="57" t="s">
        <v>69</v>
      </c>
      <c r="E9" s="58" t="s">
        <v>131</v>
      </c>
      <c r="F9" s="57" t="s">
        <v>57</v>
      </c>
      <c r="G9" s="57" t="s">
        <v>132</v>
      </c>
      <c r="H9" s="57" t="s">
        <v>43</v>
      </c>
      <c r="I9" s="57" t="s">
        <v>43</v>
      </c>
      <c r="J9" s="63">
        <v>4.95</v>
      </c>
    </row>
    <row r="10" spans="1:10" s="58" customFormat="1" ht="18">
      <c r="A10" s="56">
        <v>6137</v>
      </c>
      <c r="B10" s="57" t="s">
        <v>129</v>
      </c>
      <c r="C10" s="58" t="s">
        <v>133</v>
      </c>
      <c r="D10" s="57" t="s">
        <v>69</v>
      </c>
      <c r="E10" s="58" t="s">
        <v>134</v>
      </c>
      <c r="F10" s="57" t="s">
        <v>7</v>
      </c>
      <c r="G10" s="57" t="s">
        <v>41</v>
      </c>
      <c r="H10" s="57" t="s">
        <v>43</v>
      </c>
      <c r="I10" s="57" t="s">
        <v>43</v>
      </c>
      <c r="J10" s="63">
        <v>4.95</v>
      </c>
    </row>
    <row r="11" spans="1:10" s="58" customFormat="1" ht="18">
      <c r="A11" s="56">
        <v>6057</v>
      </c>
      <c r="B11" s="57" t="s">
        <v>135</v>
      </c>
      <c r="C11" s="58" t="s">
        <v>136</v>
      </c>
      <c r="D11" s="57" t="s">
        <v>79</v>
      </c>
      <c r="E11" s="58" t="s">
        <v>137</v>
      </c>
      <c r="F11" s="57" t="s">
        <v>10</v>
      </c>
      <c r="G11" s="57"/>
      <c r="H11" s="57" t="s">
        <v>43</v>
      </c>
      <c r="I11" s="57" t="s">
        <v>43</v>
      </c>
      <c r="J11" s="63">
        <v>5.95</v>
      </c>
    </row>
    <row r="12" spans="1:10" s="58" customFormat="1" ht="18">
      <c r="A12" s="56">
        <v>6077</v>
      </c>
      <c r="B12" s="57" t="s">
        <v>138</v>
      </c>
      <c r="C12" s="58" t="s">
        <v>139</v>
      </c>
      <c r="D12" s="57" t="s">
        <v>140</v>
      </c>
      <c r="E12" s="58" t="s">
        <v>141</v>
      </c>
      <c r="F12" s="57" t="s">
        <v>7</v>
      </c>
      <c r="G12" s="57"/>
      <c r="H12" s="57" t="s">
        <v>43</v>
      </c>
      <c r="I12" s="57" t="s">
        <v>43</v>
      </c>
      <c r="J12" s="63">
        <v>5.95</v>
      </c>
    </row>
    <row r="13" spans="1:10" s="58" customFormat="1" ht="18">
      <c r="A13" s="56">
        <v>6026</v>
      </c>
      <c r="B13" s="57" t="s">
        <v>138</v>
      </c>
      <c r="C13" s="58" t="s">
        <v>142</v>
      </c>
      <c r="D13" s="57" t="s">
        <v>38</v>
      </c>
      <c r="E13" s="59">
        <v>203725</v>
      </c>
      <c r="F13" s="57" t="s">
        <v>7</v>
      </c>
      <c r="G13" s="57"/>
      <c r="H13" s="57" t="s">
        <v>43</v>
      </c>
      <c r="I13" s="57" t="s">
        <v>43</v>
      </c>
      <c r="J13" s="63">
        <v>6.95</v>
      </c>
    </row>
    <row r="14" spans="1:10" s="58" customFormat="1" ht="18">
      <c r="A14" s="56">
        <v>6104</v>
      </c>
      <c r="B14" s="57" t="s">
        <v>143</v>
      </c>
      <c r="C14" s="58" t="s">
        <v>144</v>
      </c>
      <c r="D14" s="57" t="s">
        <v>11</v>
      </c>
      <c r="E14" s="58" t="s">
        <v>145</v>
      </c>
      <c r="F14" s="57" t="s">
        <v>146</v>
      </c>
      <c r="G14" s="57"/>
      <c r="H14" s="57" t="s">
        <v>45</v>
      </c>
      <c r="I14" s="57" t="s">
        <v>43</v>
      </c>
      <c r="J14" s="63">
        <v>3.95</v>
      </c>
    </row>
    <row r="15" spans="1:10" s="58" customFormat="1" ht="18">
      <c r="A15" s="56">
        <v>6103</v>
      </c>
      <c r="B15" s="57" t="s">
        <v>143</v>
      </c>
      <c r="C15" s="58" t="s">
        <v>147</v>
      </c>
      <c r="D15" s="57" t="s">
        <v>11</v>
      </c>
      <c r="E15" s="58" t="s">
        <v>148</v>
      </c>
      <c r="F15" s="57" t="s">
        <v>149</v>
      </c>
      <c r="G15" s="57"/>
      <c r="H15" s="57" t="s">
        <v>43</v>
      </c>
      <c r="I15" s="57" t="s">
        <v>43</v>
      </c>
      <c r="J15" s="63">
        <v>4.95</v>
      </c>
    </row>
    <row r="16" spans="1:10" s="58" customFormat="1" ht="18">
      <c r="A16" s="56">
        <v>6023</v>
      </c>
      <c r="B16" s="57" t="s">
        <v>143</v>
      </c>
      <c r="C16" s="58" t="s">
        <v>150</v>
      </c>
      <c r="D16" s="57" t="s">
        <v>11</v>
      </c>
      <c r="E16" s="58" t="s">
        <v>151</v>
      </c>
      <c r="F16" s="57" t="s">
        <v>7</v>
      </c>
      <c r="G16" s="57"/>
      <c r="H16" s="57" t="s">
        <v>44</v>
      </c>
      <c r="I16" s="57" t="s">
        <v>152</v>
      </c>
      <c r="J16" s="63">
        <v>12.95</v>
      </c>
    </row>
    <row r="17" spans="1:10" s="58" customFormat="1" ht="18">
      <c r="A17" s="56">
        <v>6066</v>
      </c>
      <c r="B17" s="57" t="s">
        <v>153</v>
      </c>
      <c r="C17" s="58" t="s">
        <v>154</v>
      </c>
      <c r="D17" s="57" t="s">
        <v>155</v>
      </c>
      <c r="E17" s="58" t="s">
        <v>156</v>
      </c>
      <c r="F17" s="57" t="s">
        <v>7</v>
      </c>
      <c r="G17" s="57"/>
      <c r="H17" s="57" t="s">
        <v>43</v>
      </c>
      <c r="I17" s="57" t="s">
        <v>43</v>
      </c>
      <c r="J17" s="63">
        <v>5.95</v>
      </c>
    </row>
    <row r="18" spans="1:10" s="58" customFormat="1" ht="18">
      <c r="A18" s="56">
        <v>6097</v>
      </c>
      <c r="B18" s="57" t="s">
        <v>107</v>
      </c>
      <c r="C18" s="58" t="s">
        <v>157</v>
      </c>
      <c r="D18" s="57" t="s">
        <v>108</v>
      </c>
      <c r="E18" s="59">
        <v>80598</v>
      </c>
      <c r="F18" s="57" t="s">
        <v>15</v>
      </c>
      <c r="G18" s="57"/>
      <c r="H18" s="57" t="s">
        <v>43</v>
      </c>
      <c r="I18" s="57" t="s">
        <v>43</v>
      </c>
      <c r="J18" s="63">
        <v>3.95</v>
      </c>
    </row>
    <row r="19" spans="1:10" s="58" customFormat="1" ht="18">
      <c r="A19" s="56">
        <v>6055</v>
      </c>
      <c r="B19" s="57" t="s">
        <v>158</v>
      </c>
      <c r="C19" s="58" t="s">
        <v>159</v>
      </c>
      <c r="D19" s="57" t="s">
        <v>48</v>
      </c>
      <c r="E19" s="58" t="s">
        <v>160</v>
      </c>
      <c r="F19" s="57" t="s">
        <v>7</v>
      </c>
      <c r="G19" s="57"/>
      <c r="H19" s="57" t="s">
        <v>43</v>
      </c>
      <c r="I19" s="57" t="s">
        <v>43</v>
      </c>
      <c r="J19" s="63">
        <v>4.95</v>
      </c>
    </row>
    <row r="20" spans="1:10" s="58" customFormat="1" ht="18">
      <c r="A20" s="56">
        <v>6020</v>
      </c>
      <c r="B20" s="57" t="s">
        <v>161</v>
      </c>
      <c r="C20" s="58" t="s">
        <v>162</v>
      </c>
      <c r="D20" s="57" t="s">
        <v>55</v>
      </c>
      <c r="E20" s="58" t="s">
        <v>163</v>
      </c>
      <c r="F20" s="57" t="s">
        <v>7</v>
      </c>
      <c r="G20" s="57"/>
      <c r="H20" s="57" t="s">
        <v>44</v>
      </c>
      <c r="I20" s="57" t="s">
        <v>43</v>
      </c>
      <c r="J20" s="63">
        <v>8.9499999999999993</v>
      </c>
    </row>
    <row r="21" spans="1:10" s="58" customFormat="1" ht="18">
      <c r="A21" s="56">
        <v>6062</v>
      </c>
      <c r="B21" s="57" t="s">
        <v>164</v>
      </c>
      <c r="C21" s="58" t="s">
        <v>165</v>
      </c>
      <c r="D21" s="57" t="s">
        <v>166</v>
      </c>
      <c r="E21" s="58" t="s">
        <v>167</v>
      </c>
      <c r="F21" s="57" t="s">
        <v>15</v>
      </c>
      <c r="G21" s="57"/>
      <c r="H21" s="57" t="s">
        <v>43</v>
      </c>
      <c r="I21" s="57" t="s">
        <v>43</v>
      </c>
      <c r="J21" s="63">
        <v>3.95</v>
      </c>
    </row>
    <row r="22" spans="1:10" s="58" customFormat="1" ht="18">
      <c r="A22" s="56">
        <v>6060</v>
      </c>
      <c r="B22" s="57" t="s">
        <v>50</v>
      </c>
      <c r="C22" s="58" t="s">
        <v>168</v>
      </c>
      <c r="D22" s="57" t="s">
        <v>19</v>
      </c>
      <c r="E22" s="58" t="s">
        <v>169</v>
      </c>
      <c r="F22" s="57" t="s">
        <v>105</v>
      </c>
      <c r="G22" s="57"/>
      <c r="H22" s="57" t="s">
        <v>43</v>
      </c>
      <c r="I22" s="57" t="s">
        <v>43</v>
      </c>
      <c r="J22" s="63">
        <v>3.95</v>
      </c>
    </row>
    <row r="23" spans="1:10" s="58" customFormat="1" ht="18">
      <c r="A23" s="56">
        <v>6037</v>
      </c>
      <c r="B23" s="57" t="s">
        <v>170</v>
      </c>
      <c r="C23" s="58" t="s">
        <v>171</v>
      </c>
      <c r="D23" s="57" t="s">
        <v>172</v>
      </c>
      <c r="E23" s="58" t="s">
        <v>173</v>
      </c>
      <c r="F23" s="57" t="s">
        <v>68</v>
      </c>
      <c r="G23" s="57"/>
      <c r="H23" s="57" t="s">
        <v>43</v>
      </c>
      <c r="I23" s="57" t="s">
        <v>43</v>
      </c>
      <c r="J23" s="63">
        <v>14.95</v>
      </c>
    </row>
    <row r="24" spans="1:10" s="58" customFormat="1" ht="18">
      <c r="A24" s="56">
        <v>6082</v>
      </c>
      <c r="B24" s="57" t="s">
        <v>59</v>
      </c>
      <c r="C24" s="58" t="s">
        <v>174</v>
      </c>
      <c r="D24" s="57" t="s">
        <v>64</v>
      </c>
      <c r="E24" s="58" t="s">
        <v>175</v>
      </c>
      <c r="F24" s="57" t="s">
        <v>10</v>
      </c>
      <c r="G24" s="57"/>
      <c r="H24" s="57" t="s">
        <v>43</v>
      </c>
      <c r="I24" s="57" t="s">
        <v>43</v>
      </c>
      <c r="J24" s="63">
        <v>5.95</v>
      </c>
    </row>
    <row r="25" spans="1:10" s="58" customFormat="1" ht="18">
      <c r="A25" s="56">
        <v>6133</v>
      </c>
      <c r="B25" s="57" t="s">
        <v>97</v>
      </c>
      <c r="C25" s="58" t="s">
        <v>98</v>
      </c>
      <c r="D25" s="57" t="s">
        <v>76</v>
      </c>
      <c r="E25" s="58" t="s">
        <v>99</v>
      </c>
      <c r="F25" s="57" t="s">
        <v>7</v>
      </c>
      <c r="G25" s="57"/>
      <c r="H25" s="57" t="s">
        <v>43</v>
      </c>
      <c r="I25" s="57" t="s">
        <v>43</v>
      </c>
      <c r="J25" s="63">
        <v>4.95</v>
      </c>
    </row>
    <row r="26" spans="1:10" s="58" customFormat="1" ht="18">
      <c r="A26" s="56">
        <v>6132</v>
      </c>
      <c r="B26" s="57" t="s">
        <v>97</v>
      </c>
      <c r="C26" s="58" t="s">
        <v>176</v>
      </c>
      <c r="D26" s="57" t="s">
        <v>76</v>
      </c>
      <c r="E26" s="58" t="s">
        <v>177</v>
      </c>
      <c r="F26" s="57" t="s">
        <v>7</v>
      </c>
      <c r="G26" s="57" t="s">
        <v>101</v>
      </c>
      <c r="H26" s="57" t="s">
        <v>43</v>
      </c>
      <c r="I26" s="57" t="s">
        <v>44</v>
      </c>
      <c r="J26" s="63">
        <v>7.5</v>
      </c>
    </row>
    <row r="27" spans="1:10" s="58" customFormat="1" ht="18">
      <c r="A27" s="56">
        <v>6131</v>
      </c>
      <c r="B27" s="57" t="s">
        <v>97</v>
      </c>
      <c r="C27" s="58" t="s">
        <v>178</v>
      </c>
      <c r="D27" s="57" t="s">
        <v>76</v>
      </c>
      <c r="E27" s="58" t="s">
        <v>179</v>
      </c>
      <c r="F27" s="57" t="s">
        <v>7</v>
      </c>
      <c r="G27" s="57"/>
      <c r="H27" s="57" t="s">
        <v>43</v>
      </c>
      <c r="I27" s="57" t="s">
        <v>43</v>
      </c>
      <c r="J27" s="63">
        <v>2.95</v>
      </c>
    </row>
    <row r="28" spans="1:10" s="58" customFormat="1" ht="18">
      <c r="A28" s="56">
        <v>6130</v>
      </c>
      <c r="B28" s="57" t="s">
        <v>97</v>
      </c>
      <c r="C28" s="58" t="s">
        <v>180</v>
      </c>
      <c r="D28" s="57" t="s">
        <v>76</v>
      </c>
      <c r="E28" s="58" t="s">
        <v>181</v>
      </c>
      <c r="F28" s="57" t="s">
        <v>7</v>
      </c>
      <c r="G28" s="57" t="s">
        <v>23</v>
      </c>
      <c r="H28" s="57" t="s">
        <v>43</v>
      </c>
      <c r="I28" s="57" t="s">
        <v>43</v>
      </c>
      <c r="J28" s="63">
        <v>4.95</v>
      </c>
    </row>
    <row r="29" spans="1:10" s="58" customFormat="1" ht="18">
      <c r="A29" s="56">
        <v>6129</v>
      </c>
      <c r="B29" s="57" t="s">
        <v>97</v>
      </c>
      <c r="C29" s="58" t="s">
        <v>97</v>
      </c>
      <c r="D29" s="57" t="s">
        <v>76</v>
      </c>
      <c r="E29" s="58" t="s">
        <v>182</v>
      </c>
      <c r="F29" s="57" t="s">
        <v>7</v>
      </c>
      <c r="G29" s="57" t="s">
        <v>183</v>
      </c>
      <c r="H29" s="57" t="s">
        <v>43</v>
      </c>
      <c r="I29" s="57" t="s">
        <v>43</v>
      </c>
      <c r="J29" s="63">
        <v>15</v>
      </c>
    </row>
    <row r="30" spans="1:10" s="58" customFormat="1" ht="18">
      <c r="A30" s="56">
        <v>6024</v>
      </c>
      <c r="B30" s="57" t="s">
        <v>184</v>
      </c>
      <c r="C30" s="58" t="s">
        <v>185</v>
      </c>
      <c r="D30" s="57" t="s">
        <v>62</v>
      </c>
      <c r="E30" s="58" t="s">
        <v>186</v>
      </c>
      <c r="F30" s="57" t="s">
        <v>15</v>
      </c>
      <c r="G30" s="57"/>
      <c r="H30" s="57" t="s">
        <v>43</v>
      </c>
      <c r="I30" s="57" t="s">
        <v>43</v>
      </c>
      <c r="J30" s="63">
        <v>9.9499999999999993</v>
      </c>
    </row>
    <row r="31" spans="1:10" s="58" customFormat="1" ht="18">
      <c r="A31" s="56">
        <v>6005</v>
      </c>
      <c r="B31" s="57" t="s">
        <v>54</v>
      </c>
      <c r="C31" s="58" t="s">
        <v>54</v>
      </c>
      <c r="D31" s="57" t="s">
        <v>187</v>
      </c>
      <c r="E31" s="58" t="s">
        <v>188</v>
      </c>
      <c r="F31" s="57" t="s">
        <v>15</v>
      </c>
      <c r="G31" s="57"/>
      <c r="H31" s="57" t="s">
        <v>43</v>
      </c>
      <c r="I31" s="57" t="s">
        <v>43</v>
      </c>
      <c r="J31" s="63">
        <v>5.95</v>
      </c>
    </row>
    <row r="32" spans="1:10" s="58" customFormat="1" ht="18">
      <c r="A32" s="56">
        <v>6043</v>
      </c>
      <c r="B32" s="57" t="s">
        <v>89</v>
      </c>
      <c r="C32" s="58" t="s">
        <v>90</v>
      </c>
      <c r="D32" s="57" t="s">
        <v>189</v>
      </c>
      <c r="E32" s="58" t="s">
        <v>190</v>
      </c>
      <c r="F32" s="57" t="s">
        <v>7</v>
      </c>
      <c r="G32" s="57"/>
      <c r="H32" s="57" t="s">
        <v>43</v>
      </c>
      <c r="I32" s="57" t="s">
        <v>43</v>
      </c>
      <c r="J32" s="63">
        <v>8.9499999999999993</v>
      </c>
    </row>
    <row r="33" spans="1:10" s="58" customFormat="1" ht="18">
      <c r="A33" s="56">
        <v>6153</v>
      </c>
      <c r="B33" s="57" t="s">
        <v>191</v>
      </c>
      <c r="C33" s="58" t="s">
        <v>192</v>
      </c>
      <c r="D33" s="57" t="s">
        <v>193</v>
      </c>
      <c r="E33" s="58" t="s">
        <v>194</v>
      </c>
      <c r="F33" s="57" t="s">
        <v>7</v>
      </c>
      <c r="G33" s="57"/>
      <c r="H33" s="57" t="s">
        <v>43</v>
      </c>
      <c r="I33" s="57" t="s">
        <v>43</v>
      </c>
      <c r="J33" s="63">
        <v>5.95</v>
      </c>
    </row>
    <row r="34" spans="1:10" s="58" customFormat="1" ht="18">
      <c r="A34" s="56">
        <v>6152</v>
      </c>
      <c r="B34" s="57" t="s">
        <v>191</v>
      </c>
      <c r="C34" s="58" t="s">
        <v>195</v>
      </c>
      <c r="D34" s="57" t="s">
        <v>196</v>
      </c>
      <c r="E34" s="58" t="s">
        <v>197</v>
      </c>
      <c r="F34" s="57" t="s">
        <v>7</v>
      </c>
      <c r="G34" s="57"/>
      <c r="H34" s="57" t="s">
        <v>43</v>
      </c>
      <c r="I34" s="57" t="s">
        <v>43</v>
      </c>
      <c r="J34" s="63">
        <v>4.95</v>
      </c>
    </row>
    <row r="35" spans="1:10" s="58" customFormat="1" ht="18">
      <c r="A35" s="56">
        <v>6151</v>
      </c>
      <c r="B35" s="57" t="s">
        <v>191</v>
      </c>
      <c r="C35" s="58" t="s">
        <v>198</v>
      </c>
      <c r="D35" s="57" t="s">
        <v>196</v>
      </c>
      <c r="E35" s="58" t="s">
        <v>199</v>
      </c>
      <c r="F35" s="57" t="s">
        <v>7</v>
      </c>
      <c r="G35" s="57" t="s">
        <v>23</v>
      </c>
      <c r="H35" s="57" t="s">
        <v>43</v>
      </c>
      <c r="I35" s="57" t="s">
        <v>43</v>
      </c>
      <c r="J35" s="63">
        <v>3.95</v>
      </c>
    </row>
    <row r="36" spans="1:10" s="58" customFormat="1" ht="18">
      <c r="A36" s="56">
        <v>6150</v>
      </c>
      <c r="B36" s="57" t="s">
        <v>191</v>
      </c>
      <c r="C36" s="58" t="s">
        <v>200</v>
      </c>
      <c r="D36" s="57" t="s">
        <v>196</v>
      </c>
      <c r="E36" s="58" t="s">
        <v>201</v>
      </c>
      <c r="F36" s="57" t="s">
        <v>10</v>
      </c>
      <c r="G36" s="57"/>
      <c r="H36" s="57" t="s">
        <v>43</v>
      </c>
      <c r="I36" s="57" t="s">
        <v>43</v>
      </c>
      <c r="J36" s="63">
        <v>3.95</v>
      </c>
    </row>
    <row r="37" spans="1:10" s="58" customFormat="1" ht="18">
      <c r="A37" s="56">
        <v>6096</v>
      </c>
      <c r="B37" s="57" t="s">
        <v>75</v>
      </c>
      <c r="C37" s="58" t="s">
        <v>202</v>
      </c>
      <c r="D37" s="57" t="s">
        <v>42</v>
      </c>
      <c r="E37" s="58" t="s">
        <v>203</v>
      </c>
      <c r="F37" s="57" t="s">
        <v>204</v>
      </c>
      <c r="G37" s="57"/>
      <c r="H37" s="57" t="s">
        <v>43</v>
      </c>
      <c r="I37" s="57" t="s">
        <v>43</v>
      </c>
      <c r="J37" s="63">
        <v>4.95</v>
      </c>
    </row>
    <row r="38" spans="1:10" s="58" customFormat="1" ht="18">
      <c r="A38" s="56">
        <v>6122</v>
      </c>
      <c r="B38" s="57" t="s">
        <v>205</v>
      </c>
      <c r="C38" s="58" t="s">
        <v>206</v>
      </c>
      <c r="D38" s="57" t="s">
        <v>207</v>
      </c>
      <c r="E38" s="58" t="s">
        <v>208</v>
      </c>
      <c r="F38" s="57" t="s">
        <v>15</v>
      </c>
      <c r="G38" s="57"/>
      <c r="H38" s="57" t="s">
        <v>43</v>
      </c>
      <c r="I38" s="57" t="s">
        <v>43</v>
      </c>
      <c r="J38" s="63">
        <v>3.95</v>
      </c>
    </row>
    <row r="39" spans="1:10" s="58" customFormat="1" ht="18">
      <c r="A39" s="56">
        <v>6128</v>
      </c>
      <c r="B39" s="57" t="s">
        <v>209</v>
      </c>
      <c r="C39" s="58" t="s">
        <v>210</v>
      </c>
      <c r="D39" s="57" t="s">
        <v>60</v>
      </c>
      <c r="E39" s="58" t="s">
        <v>211</v>
      </c>
      <c r="F39" s="57" t="s">
        <v>212</v>
      </c>
      <c r="G39" s="57"/>
      <c r="H39" s="57" t="s">
        <v>43</v>
      </c>
      <c r="I39" s="57" t="s">
        <v>44</v>
      </c>
      <c r="J39" s="63">
        <v>8</v>
      </c>
    </row>
    <row r="40" spans="1:10" s="58" customFormat="1" ht="18">
      <c r="A40" s="56">
        <v>6127</v>
      </c>
      <c r="B40" s="57" t="s">
        <v>209</v>
      </c>
      <c r="C40" s="58" t="s">
        <v>213</v>
      </c>
      <c r="D40" s="57" t="s">
        <v>60</v>
      </c>
      <c r="E40" s="58" t="s">
        <v>214</v>
      </c>
      <c r="F40" s="57" t="s">
        <v>7</v>
      </c>
      <c r="G40" s="57" t="s">
        <v>215</v>
      </c>
      <c r="H40" s="57" t="s">
        <v>43</v>
      </c>
      <c r="I40" s="57" t="s">
        <v>43</v>
      </c>
      <c r="J40" s="63">
        <v>4.95</v>
      </c>
    </row>
    <row r="41" spans="1:10" s="58" customFormat="1" ht="18">
      <c r="A41" s="56">
        <v>6126</v>
      </c>
      <c r="B41" s="57" t="s">
        <v>209</v>
      </c>
      <c r="C41" s="58" t="s">
        <v>216</v>
      </c>
      <c r="D41" s="57" t="s">
        <v>60</v>
      </c>
      <c r="E41" s="58" t="s">
        <v>217</v>
      </c>
      <c r="F41" s="57" t="s">
        <v>7</v>
      </c>
      <c r="G41" s="57"/>
      <c r="H41" s="57" t="s">
        <v>43</v>
      </c>
      <c r="I41" s="57" t="s">
        <v>43</v>
      </c>
      <c r="J41" s="63">
        <v>9.9499999999999993</v>
      </c>
    </row>
    <row r="42" spans="1:10" s="58" customFormat="1" ht="18">
      <c r="A42" s="56">
        <v>6125</v>
      </c>
      <c r="B42" s="57" t="s">
        <v>209</v>
      </c>
      <c r="C42" s="58" t="s">
        <v>218</v>
      </c>
      <c r="D42" s="57" t="s">
        <v>60</v>
      </c>
      <c r="E42" s="58" t="s">
        <v>219</v>
      </c>
      <c r="F42" s="57" t="s">
        <v>220</v>
      </c>
      <c r="G42" s="57"/>
      <c r="H42" s="57" t="s">
        <v>43</v>
      </c>
      <c r="I42" s="57" t="s">
        <v>43</v>
      </c>
      <c r="J42" s="63">
        <v>4.95</v>
      </c>
    </row>
    <row r="43" spans="1:10" s="58" customFormat="1" ht="18">
      <c r="A43" s="56">
        <v>6124</v>
      </c>
      <c r="B43" s="57" t="s">
        <v>209</v>
      </c>
      <c r="C43" s="58" t="s">
        <v>221</v>
      </c>
      <c r="D43" s="57" t="s">
        <v>60</v>
      </c>
      <c r="E43" s="58" t="s">
        <v>222</v>
      </c>
      <c r="F43" s="57" t="s">
        <v>7</v>
      </c>
      <c r="G43" s="57" t="s">
        <v>23</v>
      </c>
      <c r="H43" s="57" t="s">
        <v>43</v>
      </c>
      <c r="I43" s="57" t="s">
        <v>43</v>
      </c>
      <c r="J43" s="63">
        <v>4.95</v>
      </c>
    </row>
    <row r="44" spans="1:10" s="58" customFormat="1" ht="18">
      <c r="A44" s="56">
        <v>6123</v>
      </c>
      <c r="B44" s="57" t="s">
        <v>209</v>
      </c>
      <c r="C44" s="58" t="s">
        <v>223</v>
      </c>
      <c r="D44" s="57" t="s">
        <v>224</v>
      </c>
      <c r="E44" s="58" t="s">
        <v>225</v>
      </c>
      <c r="F44" s="57" t="s">
        <v>7</v>
      </c>
      <c r="G44" s="57" t="s">
        <v>23</v>
      </c>
      <c r="H44" s="57" t="s">
        <v>43</v>
      </c>
      <c r="I44" s="57" t="s">
        <v>43</v>
      </c>
      <c r="J44" s="63">
        <v>3.95</v>
      </c>
    </row>
    <row r="45" spans="1:10" s="58" customFormat="1" ht="18">
      <c r="A45" s="56">
        <v>6113</v>
      </c>
      <c r="B45" s="57" t="s">
        <v>226</v>
      </c>
      <c r="C45" s="58" t="s">
        <v>226</v>
      </c>
      <c r="D45" s="57" t="s">
        <v>227</v>
      </c>
      <c r="E45" s="58" t="s">
        <v>228</v>
      </c>
      <c r="F45" s="57" t="s">
        <v>10</v>
      </c>
      <c r="G45" s="57"/>
      <c r="H45" s="57" t="s">
        <v>43</v>
      </c>
      <c r="I45" s="57" t="s">
        <v>43</v>
      </c>
      <c r="J45" s="63">
        <v>3.95</v>
      </c>
    </row>
    <row r="46" spans="1:10" s="58" customFormat="1" ht="18">
      <c r="A46" s="56">
        <v>6058</v>
      </c>
      <c r="B46" s="57" t="s">
        <v>103</v>
      </c>
      <c r="C46" s="58" t="s">
        <v>229</v>
      </c>
      <c r="D46" s="57" t="s">
        <v>230</v>
      </c>
      <c r="E46" s="58" t="s">
        <v>231</v>
      </c>
      <c r="F46" s="57" t="s">
        <v>68</v>
      </c>
      <c r="G46" s="57"/>
      <c r="H46" s="57" t="s">
        <v>43</v>
      </c>
      <c r="I46" s="57" t="s">
        <v>43</v>
      </c>
      <c r="J46" s="63">
        <v>5.95</v>
      </c>
    </row>
    <row r="47" spans="1:10" s="58" customFormat="1" ht="18">
      <c r="A47" s="56">
        <v>6147</v>
      </c>
      <c r="B47" s="57" t="s">
        <v>232</v>
      </c>
      <c r="C47" s="58" t="s">
        <v>233</v>
      </c>
      <c r="D47" s="57" t="s">
        <v>69</v>
      </c>
      <c r="E47" s="58" t="s">
        <v>234</v>
      </c>
      <c r="F47" s="57" t="s">
        <v>7</v>
      </c>
      <c r="G47" s="57"/>
      <c r="H47" s="57" t="s">
        <v>43</v>
      </c>
      <c r="I47" s="57" t="s">
        <v>43</v>
      </c>
      <c r="J47" s="63">
        <v>9.75</v>
      </c>
    </row>
    <row r="48" spans="1:10" s="58" customFormat="1" ht="18">
      <c r="A48" s="56">
        <v>6028</v>
      </c>
      <c r="B48" s="57" t="s">
        <v>232</v>
      </c>
      <c r="C48" s="58" t="s">
        <v>235</v>
      </c>
      <c r="D48" s="57" t="s">
        <v>69</v>
      </c>
      <c r="E48" s="58" t="s">
        <v>236</v>
      </c>
      <c r="F48" s="57" t="s">
        <v>237</v>
      </c>
      <c r="G48" s="57"/>
      <c r="H48" s="57" t="s">
        <v>43</v>
      </c>
      <c r="I48" s="57" t="s">
        <v>43</v>
      </c>
      <c r="J48" s="63">
        <v>2.95</v>
      </c>
    </row>
    <row r="49" spans="1:10" s="58" customFormat="1" ht="18">
      <c r="A49" s="56">
        <v>6064</v>
      </c>
      <c r="B49" s="57" t="s">
        <v>238</v>
      </c>
      <c r="C49" s="58" t="s">
        <v>239</v>
      </c>
      <c r="D49" s="57" t="s">
        <v>240</v>
      </c>
      <c r="E49" s="58" t="s">
        <v>241</v>
      </c>
      <c r="F49" s="57" t="s">
        <v>7</v>
      </c>
      <c r="G49" s="57"/>
      <c r="H49" s="57" t="s">
        <v>43</v>
      </c>
      <c r="I49" s="57" t="s">
        <v>43</v>
      </c>
      <c r="J49" s="63">
        <v>6.95</v>
      </c>
    </row>
    <row r="50" spans="1:10" s="58" customFormat="1" ht="18">
      <c r="A50" s="56">
        <v>6009</v>
      </c>
      <c r="B50" s="57" t="s">
        <v>242</v>
      </c>
      <c r="C50" s="58" t="s">
        <v>243</v>
      </c>
      <c r="D50" s="57" t="s">
        <v>244</v>
      </c>
      <c r="E50" s="58" t="s">
        <v>245</v>
      </c>
      <c r="F50" s="57" t="s">
        <v>7</v>
      </c>
      <c r="G50" s="57"/>
      <c r="H50" s="57" t="s">
        <v>43</v>
      </c>
      <c r="I50" s="57" t="s">
        <v>43</v>
      </c>
      <c r="J50" s="63">
        <v>6.95</v>
      </c>
    </row>
    <row r="51" spans="1:10" s="58" customFormat="1" ht="18">
      <c r="A51" s="56">
        <v>6054</v>
      </c>
      <c r="B51" s="57" t="s">
        <v>92</v>
      </c>
      <c r="C51" s="58" t="s">
        <v>246</v>
      </c>
      <c r="D51" s="57" t="s">
        <v>77</v>
      </c>
      <c r="E51" s="58" t="s">
        <v>247</v>
      </c>
      <c r="F51" s="57" t="s">
        <v>7</v>
      </c>
      <c r="G51" s="57"/>
      <c r="H51" s="57" t="s">
        <v>43</v>
      </c>
      <c r="I51" s="57" t="s">
        <v>43</v>
      </c>
      <c r="J51" s="63">
        <v>14.95</v>
      </c>
    </row>
    <row r="52" spans="1:10" s="58" customFormat="1" ht="18">
      <c r="A52" s="56">
        <v>6091</v>
      </c>
      <c r="B52" s="57" t="s">
        <v>248</v>
      </c>
      <c r="C52" s="58" t="s">
        <v>249</v>
      </c>
      <c r="D52" s="57" t="s">
        <v>250</v>
      </c>
      <c r="E52" s="58" t="s">
        <v>251</v>
      </c>
      <c r="F52" s="57" t="s">
        <v>7</v>
      </c>
      <c r="G52" s="57" t="s">
        <v>252</v>
      </c>
      <c r="H52" s="57" t="s">
        <v>43</v>
      </c>
      <c r="I52" s="57" t="s">
        <v>43</v>
      </c>
      <c r="J52" s="63">
        <v>7.95</v>
      </c>
    </row>
    <row r="53" spans="1:10" s="58" customFormat="1" ht="18">
      <c r="A53" s="56">
        <v>6047</v>
      </c>
      <c r="B53" s="57" t="s">
        <v>253</v>
      </c>
      <c r="C53" s="58" t="s">
        <v>254</v>
      </c>
      <c r="D53" s="57" t="s">
        <v>255</v>
      </c>
      <c r="E53" s="58" t="s">
        <v>256</v>
      </c>
      <c r="F53" s="57" t="s">
        <v>257</v>
      </c>
      <c r="G53" s="57"/>
      <c r="H53" s="57" t="s">
        <v>43</v>
      </c>
      <c r="I53" s="57" t="s">
        <v>43</v>
      </c>
      <c r="J53" s="63">
        <v>4.95</v>
      </c>
    </row>
    <row r="54" spans="1:10" s="58" customFormat="1" ht="18">
      <c r="A54" s="56">
        <v>6056</v>
      </c>
      <c r="B54" s="57" t="s">
        <v>258</v>
      </c>
      <c r="C54" s="58" t="s">
        <v>259</v>
      </c>
      <c r="D54" s="57" t="s">
        <v>260</v>
      </c>
      <c r="E54" s="58" t="s">
        <v>261</v>
      </c>
      <c r="F54" s="57" t="s">
        <v>7</v>
      </c>
      <c r="G54" s="57"/>
      <c r="H54" s="57" t="s">
        <v>43</v>
      </c>
      <c r="I54" s="57" t="s">
        <v>43</v>
      </c>
      <c r="J54" s="63">
        <v>4.95</v>
      </c>
    </row>
    <row r="55" spans="1:10" s="58" customFormat="1" ht="18">
      <c r="A55" s="56">
        <v>6041</v>
      </c>
      <c r="B55" s="57" t="s">
        <v>258</v>
      </c>
      <c r="C55" s="58" t="s">
        <v>262</v>
      </c>
      <c r="D55" s="57" t="s">
        <v>37</v>
      </c>
      <c r="E55" s="58" t="s">
        <v>263</v>
      </c>
      <c r="F55" s="57" t="s">
        <v>7</v>
      </c>
      <c r="G55" s="57" t="s">
        <v>78</v>
      </c>
      <c r="H55" s="57" t="s">
        <v>43</v>
      </c>
      <c r="I55" s="57" t="s">
        <v>43</v>
      </c>
      <c r="J55" s="63">
        <v>4.95</v>
      </c>
    </row>
    <row r="56" spans="1:10" s="58" customFormat="1" ht="18">
      <c r="A56" s="56">
        <v>6040</v>
      </c>
      <c r="B56" s="57" t="s">
        <v>258</v>
      </c>
      <c r="C56" s="58" t="s">
        <v>264</v>
      </c>
      <c r="D56" s="57" t="s">
        <v>265</v>
      </c>
      <c r="E56" s="58" t="s">
        <v>266</v>
      </c>
      <c r="F56" s="57" t="s">
        <v>12</v>
      </c>
      <c r="G56" s="57"/>
      <c r="H56" s="57" t="s">
        <v>43</v>
      </c>
      <c r="I56" s="57" t="s">
        <v>43</v>
      </c>
      <c r="J56" s="63">
        <v>9.9499999999999993</v>
      </c>
    </row>
    <row r="57" spans="1:10" s="58" customFormat="1" ht="18">
      <c r="A57" s="56">
        <v>6039</v>
      </c>
      <c r="B57" s="57" t="s">
        <v>258</v>
      </c>
      <c r="C57" s="58">
        <v>5</v>
      </c>
      <c r="D57" s="57" t="s">
        <v>267</v>
      </c>
      <c r="E57" s="58" t="s">
        <v>268</v>
      </c>
      <c r="F57" s="57" t="s">
        <v>7</v>
      </c>
      <c r="G57" s="57"/>
      <c r="H57" s="57" t="s">
        <v>43</v>
      </c>
      <c r="I57" s="57" t="s">
        <v>43</v>
      </c>
      <c r="J57" s="63">
        <v>8.9499999999999993</v>
      </c>
    </row>
    <row r="58" spans="1:10" s="58" customFormat="1" ht="18">
      <c r="A58" s="56">
        <v>6038</v>
      </c>
      <c r="B58" s="57" t="s">
        <v>258</v>
      </c>
      <c r="C58" s="58" t="s">
        <v>269</v>
      </c>
      <c r="D58" s="57" t="s">
        <v>37</v>
      </c>
      <c r="E58" s="58" t="s">
        <v>270</v>
      </c>
      <c r="F58" s="57" t="s">
        <v>7</v>
      </c>
      <c r="G58" s="57"/>
      <c r="H58" s="57" t="s">
        <v>43</v>
      </c>
      <c r="I58" s="57" t="s">
        <v>43</v>
      </c>
      <c r="J58" s="63">
        <v>7.95</v>
      </c>
    </row>
    <row r="59" spans="1:10" s="58" customFormat="1" ht="18">
      <c r="A59" s="56">
        <v>6031</v>
      </c>
      <c r="B59" s="57" t="s">
        <v>271</v>
      </c>
      <c r="C59" s="58" t="s">
        <v>272</v>
      </c>
      <c r="D59" s="57" t="s">
        <v>273</v>
      </c>
      <c r="E59" s="58" t="s">
        <v>274</v>
      </c>
      <c r="F59" s="57" t="s">
        <v>12</v>
      </c>
      <c r="G59" s="57"/>
      <c r="H59" s="57" t="s">
        <v>43</v>
      </c>
      <c r="I59" s="57" t="s">
        <v>43</v>
      </c>
      <c r="J59" s="63">
        <v>4.95</v>
      </c>
    </row>
    <row r="60" spans="1:10" s="58" customFormat="1" ht="18">
      <c r="A60" s="56">
        <v>6140</v>
      </c>
      <c r="B60" s="57" t="s">
        <v>275</v>
      </c>
      <c r="C60" s="58" t="s">
        <v>276</v>
      </c>
      <c r="D60" s="57" t="s">
        <v>9</v>
      </c>
      <c r="E60" s="58" t="s">
        <v>277</v>
      </c>
      <c r="F60" s="57" t="s">
        <v>15</v>
      </c>
      <c r="G60" s="57"/>
      <c r="H60" s="57" t="s">
        <v>43</v>
      </c>
      <c r="I60" s="57" t="s">
        <v>43</v>
      </c>
      <c r="J60" s="63">
        <v>3.95</v>
      </c>
    </row>
    <row r="61" spans="1:10" s="58" customFormat="1" ht="18">
      <c r="A61" s="56">
        <v>2056</v>
      </c>
      <c r="B61" s="57" t="s">
        <v>278</v>
      </c>
      <c r="C61" s="58" t="s">
        <v>279</v>
      </c>
      <c r="D61" s="57" t="s">
        <v>17</v>
      </c>
      <c r="E61" s="58" t="s">
        <v>280</v>
      </c>
      <c r="F61" s="57" t="s">
        <v>281</v>
      </c>
      <c r="G61" s="57"/>
      <c r="H61" s="57" t="s">
        <v>43</v>
      </c>
      <c r="I61" s="57" t="s">
        <v>43</v>
      </c>
      <c r="J61" s="63">
        <v>7.95</v>
      </c>
    </row>
    <row r="62" spans="1:10" s="58" customFormat="1" ht="18">
      <c r="A62" s="56">
        <v>6088</v>
      </c>
      <c r="B62" s="57" t="s">
        <v>282</v>
      </c>
      <c r="C62" s="58" t="s">
        <v>283</v>
      </c>
      <c r="D62" s="57" t="s">
        <v>56</v>
      </c>
      <c r="E62" s="58" t="s">
        <v>284</v>
      </c>
      <c r="F62" s="57" t="s">
        <v>7</v>
      </c>
      <c r="G62" s="57" t="s">
        <v>285</v>
      </c>
      <c r="H62" s="57" t="s">
        <v>43</v>
      </c>
      <c r="I62" s="57" t="s">
        <v>43</v>
      </c>
      <c r="J62" s="63">
        <v>3.95</v>
      </c>
    </row>
    <row r="63" spans="1:10" s="58" customFormat="1" ht="18">
      <c r="A63" s="56">
        <v>6080</v>
      </c>
      <c r="B63" s="57" t="s">
        <v>286</v>
      </c>
      <c r="C63" s="58" t="s">
        <v>287</v>
      </c>
      <c r="D63" s="57" t="s">
        <v>9</v>
      </c>
      <c r="E63" s="58" t="s">
        <v>288</v>
      </c>
      <c r="F63" s="57" t="s">
        <v>7</v>
      </c>
      <c r="G63" s="57"/>
      <c r="H63" s="57" t="s">
        <v>43</v>
      </c>
      <c r="I63" s="57" t="s">
        <v>43</v>
      </c>
      <c r="J63" s="63">
        <v>9.9499999999999993</v>
      </c>
    </row>
    <row r="64" spans="1:10" s="58" customFormat="1" ht="18">
      <c r="A64" s="56">
        <v>6105</v>
      </c>
      <c r="B64" s="57" t="s">
        <v>289</v>
      </c>
      <c r="C64" s="58" t="s">
        <v>290</v>
      </c>
      <c r="D64" s="57" t="s">
        <v>291</v>
      </c>
      <c r="E64" s="58" t="s">
        <v>292</v>
      </c>
      <c r="F64" s="57" t="s">
        <v>57</v>
      </c>
      <c r="G64" s="57"/>
      <c r="H64" s="57" t="s">
        <v>43</v>
      </c>
      <c r="I64" s="57" t="s">
        <v>43</v>
      </c>
      <c r="J64" s="63">
        <v>9.9499999999999993</v>
      </c>
    </row>
    <row r="65" spans="1:10" s="58" customFormat="1" ht="18">
      <c r="A65" s="56">
        <v>6146</v>
      </c>
      <c r="B65" s="57" t="s">
        <v>293</v>
      </c>
      <c r="C65" s="58" t="s">
        <v>293</v>
      </c>
      <c r="D65" s="57" t="s">
        <v>9</v>
      </c>
      <c r="E65" s="58" t="s">
        <v>294</v>
      </c>
      <c r="F65" s="57" t="s">
        <v>7</v>
      </c>
      <c r="G65" s="57"/>
      <c r="H65" s="57" t="s">
        <v>43</v>
      </c>
      <c r="I65" s="57" t="s">
        <v>43</v>
      </c>
      <c r="J65" s="63">
        <v>9.75</v>
      </c>
    </row>
    <row r="66" spans="1:10" s="58" customFormat="1" ht="18">
      <c r="A66" s="56">
        <v>6145</v>
      </c>
      <c r="B66" s="57" t="s">
        <v>293</v>
      </c>
      <c r="C66" s="58" t="s">
        <v>295</v>
      </c>
      <c r="D66" s="57" t="s">
        <v>296</v>
      </c>
      <c r="E66" s="58" t="s">
        <v>297</v>
      </c>
      <c r="F66" s="57" t="s">
        <v>298</v>
      </c>
      <c r="G66" s="57"/>
      <c r="H66" s="57" t="s">
        <v>43</v>
      </c>
      <c r="I66" s="57" t="s">
        <v>43</v>
      </c>
      <c r="J66" s="63">
        <v>4.95</v>
      </c>
    </row>
    <row r="67" spans="1:10" s="58" customFormat="1" ht="18">
      <c r="A67" s="56">
        <v>6018</v>
      </c>
      <c r="B67" s="57" t="s">
        <v>299</v>
      </c>
      <c r="C67" s="58" t="s">
        <v>300</v>
      </c>
      <c r="D67" s="57" t="s">
        <v>109</v>
      </c>
      <c r="E67" s="58" t="s">
        <v>301</v>
      </c>
      <c r="F67" s="57" t="s">
        <v>15</v>
      </c>
      <c r="G67" s="57"/>
      <c r="H67" s="57" t="s">
        <v>43</v>
      </c>
      <c r="I67" s="57" t="s">
        <v>43</v>
      </c>
      <c r="J67" s="63">
        <v>5.95</v>
      </c>
    </row>
    <row r="68" spans="1:10" s="58" customFormat="1" ht="18">
      <c r="A68" s="56">
        <v>6011</v>
      </c>
      <c r="B68" s="57" t="s">
        <v>299</v>
      </c>
      <c r="C68" s="58" t="s">
        <v>302</v>
      </c>
      <c r="D68" s="57" t="s">
        <v>16</v>
      </c>
      <c r="E68" s="58" t="s">
        <v>303</v>
      </c>
      <c r="F68" s="57" t="s">
        <v>304</v>
      </c>
      <c r="G68" s="57"/>
      <c r="H68" s="57" t="s">
        <v>43</v>
      </c>
      <c r="I68" s="57" t="s">
        <v>43</v>
      </c>
      <c r="J68" s="63">
        <v>11.95</v>
      </c>
    </row>
    <row r="69" spans="1:10" s="58" customFormat="1" ht="18">
      <c r="A69" s="56">
        <v>6107</v>
      </c>
      <c r="B69" s="57" t="s">
        <v>305</v>
      </c>
      <c r="C69" s="58" t="s">
        <v>306</v>
      </c>
      <c r="D69" s="57" t="s">
        <v>307</v>
      </c>
      <c r="E69" s="58" t="s">
        <v>308</v>
      </c>
      <c r="F69" s="57" t="s">
        <v>7</v>
      </c>
      <c r="G69" s="57"/>
      <c r="H69" s="57" t="s">
        <v>43</v>
      </c>
      <c r="I69" s="57" t="s">
        <v>51</v>
      </c>
      <c r="J69" s="63">
        <v>3.95</v>
      </c>
    </row>
    <row r="70" spans="1:10" s="58" customFormat="1" ht="18">
      <c r="A70" s="56">
        <v>6144</v>
      </c>
      <c r="B70" s="57" t="s">
        <v>309</v>
      </c>
      <c r="C70" s="58" t="s">
        <v>310</v>
      </c>
      <c r="D70" s="57" t="s">
        <v>230</v>
      </c>
      <c r="E70" s="58" t="s">
        <v>311</v>
      </c>
      <c r="F70" s="57" t="s">
        <v>7</v>
      </c>
      <c r="G70" s="57" t="s">
        <v>23</v>
      </c>
      <c r="H70" s="57" t="s">
        <v>43</v>
      </c>
      <c r="I70" s="57" t="s">
        <v>43</v>
      </c>
      <c r="J70" s="63">
        <v>8.9499999999999993</v>
      </c>
    </row>
    <row r="71" spans="1:10" s="58" customFormat="1" ht="18">
      <c r="A71" s="56">
        <v>5974</v>
      </c>
      <c r="B71" s="57" t="s">
        <v>312</v>
      </c>
      <c r="C71" s="58" t="s">
        <v>313</v>
      </c>
      <c r="D71" s="57" t="s">
        <v>314</v>
      </c>
      <c r="E71" s="58" t="s">
        <v>315</v>
      </c>
      <c r="F71" s="57" t="s">
        <v>7</v>
      </c>
      <c r="G71" s="57" t="s">
        <v>53</v>
      </c>
      <c r="H71" s="57" t="s">
        <v>43</v>
      </c>
      <c r="I71" s="57" t="s">
        <v>44</v>
      </c>
      <c r="J71" s="63">
        <v>12.95</v>
      </c>
    </row>
    <row r="72" spans="1:10" s="58" customFormat="1" ht="18">
      <c r="A72" s="56">
        <v>6121</v>
      </c>
      <c r="B72" s="57" t="s">
        <v>316</v>
      </c>
      <c r="C72" s="58" t="s">
        <v>317</v>
      </c>
      <c r="D72" s="57" t="s">
        <v>65</v>
      </c>
      <c r="E72" s="58" t="s">
        <v>318</v>
      </c>
      <c r="F72" s="57" t="s">
        <v>15</v>
      </c>
      <c r="G72" s="57"/>
      <c r="H72" s="57" t="s">
        <v>43</v>
      </c>
      <c r="I72" s="57" t="s">
        <v>43</v>
      </c>
      <c r="J72" s="63">
        <v>3.95</v>
      </c>
    </row>
    <row r="73" spans="1:10" s="58" customFormat="1" ht="18">
      <c r="A73" s="56">
        <v>4645</v>
      </c>
      <c r="B73" s="57" t="s">
        <v>319</v>
      </c>
      <c r="C73" s="58" t="s">
        <v>320</v>
      </c>
      <c r="D73" s="57" t="s">
        <v>321</v>
      </c>
      <c r="E73" s="58" t="s">
        <v>322</v>
      </c>
      <c r="F73" s="57" t="s">
        <v>10</v>
      </c>
      <c r="G73" s="57"/>
      <c r="H73" s="57" t="s">
        <v>43</v>
      </c>
      <c r="I73" s="57" t="s">
        <v>43</v>
      </c>
      <c r="J73" s="63">
        <v>9.9499999999999993</v>
      </c>
    </row>
    <row r="74" spans="1:10" s="58" customFormat="1" ht="18">
      <c r="A74" s="56">
        <v>6143</v>
      </c>
      <c r="B74" s="57" t="s">
        <v>323</v>
      </c>
      <c r="C74" s="58" t="s">
        <v>323</v>
      </c>
      <c r="D74" s="57" t="s">
        <v>46</v>
      </c>
      <c r="E74" s="58" t="s">
        <v>324</v>
      </c>
      <c r="F74" s="57" t="s">
        <v>7</v>
      </c>
      <c r="G74" s="57" t="s">
        <v>23</v>
      </c>
      <c r="H74" s="57" t="s">
        <v>43</v>
      </c>
      <c r="I74" s="57" t="s">
        <v>43</v>
      </c>
      <c r="J74" s="63">
        <v>12.95</v>
      </c>
    </row>
    <row r="75" spans="1:10" s="58" customFormat="1" ht="18">
      <c r="A75" s="56">
        <v>6106</v>
      </c>
      <c r="B75" s="57" t="s">
        <v>325</v>
      </c>
      <c r="C75" s="58" t="s">
        <v>326</v>
      </c>
      <c r="D75" s="57" t="s">
        <v>327</v>
      </c>
      <c r="E75" s="58" t="s">
        <v>328</v>
      </c>
      <c r="F75" s="57" t="s">
        <v>329</v>
      </c>
      <c r="G75" s="57"/>
      <c r="H75" s="57" t="s">
        <v>44</v>
      </c>
      <c r="I75" s="57" t="s">
        <v>44</v>
      </c>
      <c r="J75" s="63">
        <v>4.95</v>
      </c>
    </row>
    <row r="76" spans="1:10" s="58" customFormat="1" ht="18">
      <c r="A76" s="56">
        <v>6134</v>
      </c>
      <c r="B76" s="57" t="s">
        <v>74</v>
      </c>
      <c r="C76" s="58" t="s">
        <v>330</v>
      </c>
      <c r="D76" s="57" t="s">
        <v>331</v>
      </c>
      <c r="E76" s="58" t="s">
        <v>332</v>
      </c>
      <c r="F76" s="57" t="s">
        <v>15</v>
      </c>
      <c r="G76" s="57"/>
      <c r="H76" s="57" t="s">
        <v>43</v>
      </c>
      <c r="I76" s="57" t="s">
        <v>43</v>
      </c>
      <c r="J76" s="63">
        <v>4.95</v>
      </c>
    </row>
    <row r="77" spans="1:10" s="58" customFormat="1" ht="18">
      <c r="A77" s="56">
        <v>6110</v>
      </c>
      <c r="B77" s="57" t="s">
        <v>74</v>
      </c>
      <c r="C77" s="58" t="s">
        <v>95</v>
      </c>
      <c r="D77" s="57" t="s">
        <v>91</v>
      </c>
      <c r="E77" s="58" t="s">
        <v>96</v>
      </c>
      <c r="F77" s="57" t="s">
        <v>10</v>
      </c>
      <c r="G77" s="57"/>
      <c r="H77" s="57" t="s">
        <v>44</v>
      </c>
      <c r="I77" s="57" t="s">
        <v>51</v>
      </c>
      <c r="J77" s="63">
        <v>3.95</v>
      </c>
    </row>
    <row r="78" spans="1:10" s="58" customFormat="1" ht="18">
      <c r="A78" s="56">
        <v>6042</v>
      </c>
      <c r="B78" s="57" t="s">
        <v>81</v>
      </c>
      <c r="C78" s="58" t="s">
        <v>88</v>
      </c>
      <c r="D78" s="57" t="s">
        <v>66</v>
      </c>
      <c r="E78" s="58" t="s">
        <v>333</v>
      </c>
      <c r="F78" s="57" t="s">
        <v>7</v>
      </c>
      <c r="G78" s="57" t="s">
        <v>334</v>
      </c>
      <c r="H78" s="57" t="s">
        <v>43</v>
      </c>
      <c r="I78" s="57" t="s">
        <v>43</v>
      </c>
      <c r="J78" s="63">
        <v>4.95</v>
      </c>
    </row>
    <row r="79" spans="1:10" s="58" customFormat="1" ht="18">
      <c r="A79" s="56">
        <v>6109</v>
      </c>
      <c r="B79" s="57" t="s">
        <v>72</v>
      </c>
      <c r="C79" s="58" t="s">
        <v>335</v>
      </c>
      <c r="D79" s="57" t="s">
        <v>336</v>
      </c>
      <c r="E79" s="58" t="s">
        <v>337</v>
      </c>
      <c r="F79" s="57" t="s">
        <v>15</v>
      </c>
      <c r="G79" s="57"/>
      <c r="H79" s="57" t="s">
        <v>44</v>
      </c>
      <c r="I79" s="57" t="s">
        <v>44</v>
      </c>
      <c r="J79" s="63">
        <v>7.5</v>
      </c>
    </row>
    <row r="80" spans="1:10" s="58" customFormat="1" ht="18">
      <c r="A80" s="56">
        <v>6059</v>
      </c>
      <c r="B80" s="57" t="s">
        <v>338</v>
      </c>
      <c r="C80" s="58" t="s">
        <v>339</v>
      </c>
      <c r="D80" s="57" t="s">
        <v>340</v>
      </c>
      <c r="E80" s="58" t="s">
        <v>341</v>
      </c>
      <c r="F80" s="57" t="s">
        <v>15</v>
      </c>
      <c r="G80" s="57"/>
      <c r="H80" s="57" t="s">
        <v>43</v>
      </c>
      <c r="I80" s="57" t="s">
        <v>43</v>
      </c>
      <c r="J80" s="63">
        <v>5.95</v>
      </c>
    </row>
    <row r="81" spans="1:10" s="58" customFormat="1" ht="18">
      <c r="A81" s="56">
        <v>6115</v>
      </c>
      <c r="B81" s="57" t="s">
        <v>342</v>
      </c>
      <c r="C81" s="58" t="s">
        <v>343</v>
      </c>
      <c r="D81" s="57" t="s">
        <v>344</v>
      </c>
      <c r="E81" s="58" t="s">
        <v>345</v>
      </c>
      <c r="F81" s="57" t="s">
        <v>14</v>
      </c>
      <c r="G81" s="57"/>
      <c r="H81" s="57" t="s">
        <v>43</v>
      </c>
      <c r="I81" s="57" t="s">
        <v>43</v>
      </c>
      <c r="J81" s="63">
        <v>4.95</v>
      </c>
    </row>
    <row r="82" spans="1:10" s="58" customFormat="1" ht="18">
      <c r="A82" s="56">
        <v>6027</v>
      </c>
      <c r="B82" s="57" t="s">
        <v>346</v>
      </c>
      <c r="C82" s="58" t="s">
        <v>347</v>
      </c>
      <c r="D82" s="57" t="s">
        <v>48</v>
      </c>
      <c r="E82" s="58" t="s">
        <v>348</v>
      </c>
      <c r="F82" s="57" t="s">
        <v>15</v>
      </c>
      <c r="G82" s="57"/>
      <c r="H82" s="57" t="s">
        <v>43</v>
      </c>
      <c r="I82" s="57" t="s">
        <v>43</v>
      </c>
      <c r="J82" s="63">
        <v>11.95</v>
      </c>
    </row>
    <row r="83" spans="1:10" s="58" customFormat="1" ht="18">
      <c r="A83" s="56">
        <v>6015</v>
      </c>
      <c r="B83" s="57" t="s">
        <v>349</v>
      </c>
      <c r="C83" s="58" t="s">
        <v>350</v>
      </c>
      <c r="D83" s="57" t="s">
        <v>55</v>
      </c>
      <c r="E83" s="58" t="s">
        <v>351</v>
      </c>
      <c r="F83" s="57" t="s">
        <v>12</v>
      </c>
      <c r="G83" s="57"/>
      <c r="H83" s="57" t="s">
        <v>43</v>
      </c>
      <c r="I83" s="57" t="s">
        <v>43</v>
      </c>
      <c r="J83" s="63">
        <v>2.95</v>
      </c>
    </row>
    <row r="84" spans="1:10" s="58" customFormat="1" ht="18">
      <c r="A84" s="56">
        <v>6014</v>
      </c>
      <c r="B84" s="57" t="s">
        <v>352</v>
      </c>
      <c r="C84" s="58" t="s">
        <v>353</v>
      </c>
      <c r="D84" s="57" t="s">
        <v>62</v>
      </c>
      <c r="E84" s="58" t="s">
        <v>354</v>
      </c>
      <c r="F84" s="57" t="s">
        <v>52</v>
      </c>
      <c r="G84" s="57"/>
      <c r="H84" s="57" t="s">
        <v>43</v>
      </c>
      <c r="I84" s="57" t="s">
        <v>43</v>
      </c>
      <c r="J84" s="63">
        <v>4.95</v>
      </c>
    </row>
    <row r="85" spans="1:10" s="58" customFormat="1" ht="18">
      <c r="A85" s="56">
        <v>6013</v>
      </c>
      <c r="B85" s="57" t="s">
        <v>352</v>
      </c>
      <c r="C85" s="58" t="s">
        <v>355</v>
      </c>
      <c r="D85" s="57" t="s">
        <v>356</v>
      </c>
      <c r="E85" s="58" t="s">
        <v>357</v>
      </c>
      <c r="F85" s="57" t="s">
        <v>7</v>
      </c>
      <c r="G85" s="57" t="s">
        <v>358</v>
      </c>
      <c r="H85" s="57" t="s">
        <v>43</v>
      </c>
      <c r="I85" s="57" t="s">
        <v>43</v>
      </c>
      <c r="J85" s="63">
        <v>4.95</v>
      </c>
    </row>
    <row r="86" spans="1:10" s="58" customFormat="1" ht="18">
      <c r="A86" s="56">
        <v>6090</v>
      </c>
      <c r="B86" s="57" t="s">
        <v>359</v>
      </c>
      <c r="C86" s="58" t="s">
        <v>360</v>
      </c>
      <c r="D86" s="57" t="s">
        <v>66</v>
      </c>
      <c r="E86" s="58" t="s">
        <v>361</v>
      </c>
      <c r="F86" s="57" t="s">
        <v>7</v>
      </c>
      <c r="G86" s="57"/>
      <c r="H86" s="57" t="s">
        <v>43</v>
      </c>
      <c r="I86" s="57" t="s">
        <v>43</v>
      </c>
      <c r="J86" s="63">
        <v>4.95</v>
      </c>
    </row>
    <row r="87" spans="1:10" s="58" customFormat="1" ht="18">
      <c r="A87" s="56">
        <v>6158</v>
      </c>
      <c r="B87" s="57" t="s">
        <v>100</v>
      </c>
      <c r="C87" s="58" t="s">
        <v>362</v>
      </c>
      <c r="D87" s="57" t="s">
        <v>8</v>
      </c>
      <c r="E87" s="58" t="s">
        <v>363</v>
      </c>
      <c r="F87" s="57" t="s">
        <v>7</v>
      </c>
      <c r="G87" s="57" t="s">
        <v>23</v>
      </c>
      <c r="H87" s="57" t="s">
        <v>43</v>
      </c>
      <c r="I87" s="57" t="s">
        <v>43</v>
      </c>
      <c r="J87" s="63">
        <v>3.95</v>
      </c>
    </row>
    <row r="88" spans="1:10" s="58" customFormat="1" ht="18">
      <c r="A88" s="56">
        <v>6157</v>
      </c>
      <c r="B88" s="57" t="s">
        <v>100</v>
      </c>
      <c r="C88" s="58" t="s">
        <v>18</v>
      </c>
      <c r="D88" s="57" t="s">
        <v>8</v>
      </c>
      <c r="E88" s="58" t="s">
        <v>364</v>
      </c>
      <c r="F88" s="57" t="s">
        <v>15</v>
      </c>
      <c r="G88" s="57"/>
      <c r="H88" s="57" t="s">
        <v>43</v>
      </c>
      <c r="I88" s="57" t="s">
        <v>43</v>
      </c>
      <c r="J88" s="63">
        <v>3.95</v>
      </c>
    </row>
    <row r="89" spans="1:10" s="58" customFormat="1" ht="18">
      <c r="A89" s="56">
        <v>6156</v>
      </c>
      <c r="B89" s="57" t="s">
        <v>100</v>
      </c>
      <c r="C89" s="58" t="s">
        <v>365</v>
      </c>
      <c r="D89" s="57" t="s">
        <v>366</v>
      </c>
      <c r="E89" s="58" t="s">
        <v>367</v>
      </c>
      <c r="F89" s="57" t="s">
        <v>7</v>
      </c>
      <c r="G89" s="57" t="s">
        <v>23</v>
      </c>
      <c r="H89" s="57" t="s">
        <v>43</v>
      </c>
      <c r="I89" s="57" t="s">
        <v>43</v>
      </c>
      <c r="J89" s="63">
        <v>9.9499999999999993</v>
      </c>
    </row>
    <row r="90" spans="1:10" s="58" customFormat="1" ht="18">
      <c r="A90" s="56">
        <v>6155</v>
      </c>
      <c r="B90" s="57" t="s">
        <v>100</v>
      </c>
      <c r="C90" s="58" t="s">
        <v>368</v>
      </c>
      <c r="D90" s="57" t="s">
        <v>8</v>
      </c>
      <c r="E90" s="58" t="s">
        <v>369</v>
      </c>
      <c r="F90" s="57" t="s">
        <v>10</v>
      </c>
      <c r="G90" s="57"/>
      <c r="H90" s="57" t="s">
        <v>43</v>
      </c>
      <c r="I90" s="57" t="s">
        <v>43</v>
      </c>
      <c r="J90" s="63">
        <v>6.95</v>
      </c>
    </row>
    <row r="91" spans="1:10" s="58" customFormat="1" ht="18">
      <c r="A91" s="56">
        <v>6154</v>
      </c>
      <c r="B91" s="57" t="s">
        <v>100</v>
      </c>
      <c r="C91" s="58" t="s">
        <v>370</v>
      </c>
      <c r="D91" s="57" t="s">
        <v>371</v>
      </c>
      <c r="E91" s="58" t="s">
        <v>372</v>
      </c>
      <c r="F91" s="57" t="s">
        <v>7</v>
      </c>
      <c r="G91" s="57"/>
      <c r="H91" s="57" t="s">
        <v>43</v>
      </c>
      <c r="I91" s="57" t="s">
        <v>43</v>
      </c>
      <c r="J91" s="63">
        <v>6.95</v>
      </c>
    </row>
    <row r="92" spans="1:10" s="58" customFormat="1" ht="18">
      <c r="A92" s="56">
        <v>6036</v>
      </c>
      <c r="B92" s="57" t="s">
        <v>373</v>
      </c>
      <c r="C92" s="58" t="s">
        <v>18</v>
      </c>
      <c r="D92" s="57" t="s">
        <v>55</v>
      </c>
      <c r="E92" s="58" t="s">
        <v>374</v>
      </c>
      <c r="F92" s="57" t="s">
        <v>15</v>
      </c>
      <c r="G92" s="57"/>
      <c r="H92" s="57" t="s">
        <v>43</v>
      </c>
      <c r="I92" s="57" t="s">
        <v>43</v>
      </c>
      <c r="J92" s="63">
        <v>9.9499999999999993</v>
      </c>
    </row>
    <row r="93" spans="1:10" s="58" customFormat="1" ht="18">
      <c r="A93" s="56">
        <v>6136</v>
      </c>
      <c r="B93" s="57" t="s">
        <v>71</v>
      </c>
      <c r="C93" s="58" t="s">
        <v>375</v>
      </c>
      <c r="D93" s="57" t="s">
        <v>376</v>
      </c>
      <c r="E93" s="58" t="s">
        <v>377</v>
      </c>
      <c r="F93" s="57" t="s">
        <v>7</v>
      </c>
      <c r="G93" s="57"/>
      <c r="H93" s="57" t="s">
        <v>43</v>
      </c>
      <c r="I93" s="57" t="s">
        <v>43</v>
      </c>
      <c r="J93" s="63">
        <v>4.95</v>
      </c>
    </row>
    <row r="94" spans="1:10" s="58" customFormat="1" ht="18">
      <c r="A94" s="56">
        <v>6135</v>
      </c>
      <c r="B94" s="57" t="s">
        <v>71</v>
      </c>
      <c r="C94" s="58" t="s">
        <v>378</v>
      </c>
      <c r="D94" s="57" t="s">
        <v>379</v>
      </c>
      <c r="E94" s="58" t="s">
        <v>380</v>
      </c>
      <c r="F94" s="57" t="s">
        <v>7</v>
      </c>
      <c r="G94" s="57"/>
      <c r="H94" s="57" t="s">
        <v>43</v>
      </c>
      <c r="I94" s="57" t="s">
        <v>43</v>
      </c>
      <c r="J94" s="63">
        <v>4.95</v>
      </c>
    </row>
    <row r="95" spans="1:10" s="58" customFormat="1" ht="18">
      <c r="A95" s="56">
        <v>6061</v>
      </c>
      <c r="B95" s="57" t="s">
        <v>381</v>
      </c>
      <c r="C95" s="58" t="s">
        <v>382</v>
      </c>
      <c r="D95" s="57" t="s">
        <v>383</v>
      </c>
      <c r="E95" s="58" t="s">
        <v>384</v>
      </c>
      <c r="F95" s="57" t="s">
        <v>15</v>
      </c>
      <c r="G95" s="57"/>
      <c r="H95" s="57" t="s">
        <v>43</v>
      </c>
      <c r="I95" s="57" t="s">
        <v>43</v>
      </c>
      <c r="J95" s="63">
        <v>9.9499999999999993</v>
      </c>
    </row>
    <row r="96" spans="1:10" s="58" customFormat="1" ht="18">
      <c r="A96" s="56">
        <v>6142</v>
      </c>
      <c r="B96" s="57" t="s">
        <v>385</v>
      </c>
      <c r="C96" s="58" t="s">
        <v>386</v>
      </c>
      <c r="D96" s="57" t="s">
        <v>230</v>
      </c>
      <c r="E96" s="58" t="s">
        <v>387</v>
      </c>
      <c r="F96" s="57" t="s">
        <v>10</v>
      </c>
      <c r="G96" s="57"/>
      <c r="H96" s="57" t="s">
        <v>43</v>
      </c>
      <c r="I96" s="57" t="s">
        <v>43</v>
      </c>
      <c r="J96" s="63">
        <v>3.95</v>
      </c>
    </row>
    <row r="97" spans="1:10" s="58" customFormat="1" ht="18">
      <c r="A97" s="56">
        <v>6081</v>
      </c>
      <c r="B97" s="57" t="s">
        <v>385</v>
      </c>
      <c r="C97" s="58" t="s">
        <v>388</v>
      </c>
      <c r="D97" s="57" t="s">
        <v>16</v>
      </c>
      <c r="E97" s="58" t="s">
        <v>389</v>
      </c>
      <c r="F97" s="57" t="s">
        <v>10</v>
      </c>
      <c r="G97" s="57"/>
      <c r="H97" s="57" t="s">
        <v>43</v>
      </c>
      <c r="I97" s="57" t="s">
        <v>43</v>
      </c>
      <c r="J97" s="63">
        <v>4.95</v>
      </c>
    </row>
    <row r="98" spans="1:10" s="58" customFormat="1" ht="18">
      <c r="A98" s="56">
        <v>6078</v>
      </c>
      <c r="B98" s="57" t="s">
        <v>390</v>
      </c>
      <c r="C98" s="58" t="s">
        <v>18</v>
      </c>
      <c r="D98" s="57" t="s">
        <v>391</v>
      </c>
      <c r="E98" s="59">
        <v>447013</v>
      </c>
      <c r="F98" s="57" t="s">
        <v>15</v>
      </c>
      <c r="G98" s="57"/>
      <c r="H98" s="57" t="s">
        <v>43</v>
      </c>
      <c r="I98" s="57" t="s">
        <v>43</v>
      </c>
      <c r="J98" s="63">
        <v>14.95</v>
      </c>
    </row>
    <row r="99" spans="1:10" s="58" customFormat="1" ht="18">
      <c r="A99" s="56">
        <v>6141</v>
      </c>
      <c r="B99" s="57" t="s">
        <v>392</v>
      </c>
      <c r="C99" s="58" t="s">
        <v>393</v>
      </c>
      <c r="D99" s="57" t="s">
        <v>383</v>
      </c>
      <c r="E99" s="58" t="s">
        <v>394</v>
      </c>
      <c r="F99" s="57" t="s">
        <v>10</v>
      </c>
      <c r="G99" s="57" t="s">
        <v>23</v>
      </c>
      <c r="H99" s="57" t="s">
        <v>43</v>
      </c>
      <c r="I99" s="57" t="s">
        <v>43</v>
      </c>
      <c r="J99" s="63">
        <v>5.95</v>
      </c>
    </row>
    <row r="100" spans="1:10" s="58" customFormat="1" ht="18">
      <c r="A100" s="56">
        <v>6076</v>
      </c>
      <c r="B100" s="57" t="s">
        <v>395</v>
      </c>
      <c r="C100" s="58" t="s">
        <v>396</v>
      </c>
      <c r="D100" s="57" t="s">
        <v>37</v>
      </c>
      <c r="E100" s="58" t="s">
        <v>397</v>
      </c>
      <c r="F100" s="57" t="s">
        <v>7</v>
      </c>
      <c r="G100" s="57"/>
      <c r="H100" s="57" t="s">
        <v>43</v>
      </c>
      <c r="I100" s="57" t="s">
        <v>43</v>
      </c>
      <c r="J100" s="63">
        <v>8.9499999999999993</v>
      </c>
    </row>
    <row r="101" spans="1:10" s="58" customFormat="1" ht="18">
      <c r="A101" s="56">
        <v>6075</v>
      </c>
      <c r="B101" s="57" t="s">
        <v>395</v>
      </c>
      <c r="C101" s="58" t="s">
        <v>398</v>
      </c>
      <c r="D101" s="57" t="s">
        <v>37</v>
      </c>
      <c r="E101" s="58" t="s">
        <v>399</v>
      </c>
      <c r="F101" s="57" t="s">
        <v>7</v>
      </c>
      <c r="G101" s="57" t="s">
        <v>23</v>
      </c>
      <c r="H101" s="57" t="s">
        <v>43</v>
      </c>
      <c r="I101" s="57" t="s">
        <v>43</v>
      </c>
      <c r="J101" s="63">
        <v>5.95</v>
      </c>
    </row>
    <row r="102" spans="1:10" s="58" customFormat="1" ht="18">
      <c r="A102" s="56">
        <v>6072</v>
      </c>
      <c r="B102" s="57" t="s">
        <v>395</v>
      </c>
      <c r="C102" s="58" t="s">
        <v>400</v>
      </c>
      <c r="D102" s="57" t="s">
        <v>37</v>
      </c>
      <c r="E102" s="58" t="s">
        <v>401</v>
      </c>
      <c r="F102" s="57" t="s">
        <v>7</v>
      </c>
      <c r="G102" s="57"/>
      <c r="H102" s="57" t="s">
        <v>43</v>
      </c>
      <c r="I102" s="57" t="s">
        <v>43</v>
      </c>
      <c r="J102" s="63">
        <v>13.95</v>
      </c>
    </row>
    <row r="103" spans="1:10" s="58" customFormat="1" ht="18">
      <c r="A103" s="56">
        <v>6033</v>
      </c>
      <c r="B103" s="57" t="s">
        <v>402</v>
      </c>
      <c r="C103" s="58" t="s">
        <v>403</v>
      </c>
      <c r="D103" s="57" t="s">
        <v>404</v>
      </c>
      <c r="E103" s="58" t="s">
        <v>405</v>
      </c>
      <c r="F103" s="57" t="s">
        <v>406</v>
      </c>
      <c r="G103" s="57" t="s">
        <v>407</v>
      </c>
      <c r="H103" s="57" t="s">
        <v>43</v>
      </c>
      <c r="I103" s="57" t="s">
        <v>43</v>
      </c>
      <c r="J103" s="63">
        <v>4.95</v>
      </c>
    </row>
    <row r="104" spans="1:10" s="58" customFormat="1" ht="18">
      <c r="A104" s="56">
        <v>6149</v>
      </c>
      <c r="B104" s="57" t="s">
        <v>408</v>
      </c>
      <c r="C104" s="58" t="s">
        <v>409</v>
      </c>
      <c r="D104" s="57" t="s">
        <v>38</v>
      </c>
      <c r="E104" s="58" t="s">
        <v>410</v>
      </c>
      <c r="F104" s="57" t="s">
        <v>7</v>
      </c>
      <c r="G104" s="57" t="s">
        <v>411</v>
      </c>
      <c r="H104" s="57" t="s">
        <v>43</v>
      </c>
      <c r="I104" s="57" t="s">
        <v>43</v>
      </c>
      <c r="J104" s="63">
        <v>4.95</v>
      </c>
    </row>
    <row r="105" spans="1:10" s="58" customFormat="1" ht="18">
      <c r="A105" s="56">
        <v>6089</v>
      </c>
      <c r="B105" s="57" t="s">
        <v>408</v>
      </c>
      <c r="C105" s="58" t="s">
        <v>412</v>
      </c>
      <c r="D105" s="57" t="s">
        <v>38</v>
      </c>
      <c r="E105" s="58" t="s">
        <v>413</v>
      </c>
      <c r="F105" s="57" t="s">
        <v>7</v>
      </c>
      <c r="G105" s="57" t="s">
        <v>41</v>
      </c>
      <c r="H105" s="57" t="s">
        <v>43</v>
      </c>
      <c r="I105" s="57" t="s">
        <v>43</v>
      </c>
      <c r="J105" s="63">
        <v>3.95</v>
      </c>
    </row>
    <row r="106" spans="1:10" s="58" customFormat="1" ht="18">
      <c r="A106" s="56">
        <v>6079</v>
      </c>
      <c r="B106" s="57" t="s">
        <v>408</v>
      </c>
      <c r="C106" s="58" t="s">
        <v>414</v>
      </c>
      <c r="D106" s="57" t="s">
        <v>38</v>
      </c>
      <c r="E106" s="58" t="s">
        <v>415</v>
      </c>
      <c r="F106" s="57" t="s">
        <v>416</v>
      </c>
      <c r="G106" s="57"/>
      <c r="H106" s="57" t="s">
        <v>43</v>
      </c>
      <c r="I106" s="57" t="s">
        <v>43</v>
      </c>
      <c r="J106" s="63">
        <v>4.95</v>
      </c>
    </row>
    <row r="107" spans="1:10" s="58" customFormat="1" ht="18">
      <c r="A107" s="56">
        <v>6139</v>
      </c>
      <c r="B107" s="57" t="s">
        <v>417</v>
      </c>
      <c r="C107" s="58" t="s">
        <v>418</v>
      </c>
      <c r="D107" s="57" t="s">
        <v>273</v>
      </c>
      <c r="E107" s="58" t="s">
        <v>419</v>
      </c>
      <c r="F107" s="57" t="s">
        <v>15</v>
      </c>
      <c r="G107" s="57" t="s">
        <v>420</v>
      </c>
      <c r="H107" s="57" t="s">
        <v>43</v>
      </c>
      <c r="I107" s="57" t="s">
        <v>43</v>
      </c>
      <c r="J107" s="63">
        <v>3.95</v>
      </c>
    </row>
    <row r="108" spans="1:10" s="58" customFormat="1" ht="18">
      <c r="A108" s="56">
        <v>6086</v>
      </c>
      <c r="B108" s="57" t="s">
        <v>421</v>
      </c>
      <c r="C108" s="58" t="s">
        <v>422</v>
      </c>
      <c r="D108" s="57" t="s">
        <v>423</v>
      </c>
      <c r="E108" s="58" t="s">
        <v>424</v>
      </c>
      <c r="F108" s="57" t="s">
        <v>15</v>
      </c>
      <c r="G108" s="57"/>
      <c r="H108" s="57" t="s">
        <v>43</v>
      </c>
      <c r="I108" s="57" t="s">
        <v>43</v>
      </c>
      <c r="J108" s="63">
        <v>4.95</v>
      </c>
    </row>
    <row r="109" spans="1:10" s="58" customFormat="1" ht="18">
      <c r="A109" s="56">
        <v>6112</v>
      </c>
      <c r="B109" s="57" t="s">
        <v>425</v>
      </c>
      <c r="C109" s="58" t="s">
        <v>426</v>
      </c>
      <c r="D109" s="57" t="s">
        <v>56</v>
      </c>
      <c r="E109" s="58" t="s">
        <v>427</v>
      </c>
      <c r="F109" s="57" t="s">
        <v>14</v>
      </c>
      <c r="G109" s="57"/>
      <c r="H109" s="57" t="s">
        <v>43</v>
      </c>
      <c r="I109" s="57" t="s">
        <v>43</v>
      </c>
      <c r="J109" s="63">
        <v>3.95</v>
      </c>
    </row>
    <row r="110" spans="1:10" s="58" customFormat="1" ht="18">
      <c r="A110" s="56">
        <v>6111</v>
      </c>
      <c r="B110" s="57" t="s">
        <v>425</v>
      </c>
      <c r="C110" s="58" t="s">
        <v>428</v>
      </c>
      <c r="D110" s="57" t="s">
        <v>56</v>
      </c>
      <c r="E110" s="58" t="s">
        <v>429</v>
      </c>
      <c r="F110" s="57" t="s">
        <v>47</v>
      </c>
      <c r="G110" s="57"/>
      <c r="H110" s="57" t="s">
        <v>44</v>
      </c>
      <c r="I110" s="57" t="s">
        <v>43</v>
      </c>
      <c r="J110" s="63">
        <v>4.95</v>
      </c>
    </row>
    <row r="111" spans="1:10" s="58" customFormat="1" ht="18">
      <c r="A111" s="56">
        <v>6049</v>
      </c>
      <c r="B111" s="57" t="s">
        <v>425</v>
      </c>
      <c r="C111" s="58" t="s">
        <v>426</v>
      </c>
      <c r="D111" s="57" t="s">
        <v>56</v>
      </c>
      <c r="E111" s="58" t="s">
        <v>427</v>
      </c>
      <c r="F111" s="57" t="s">
        <v>14</v>
      </c>
      <c r="G111" s="57"/>
      <c r="H111" s="57" t="s">
        <v>43</v>
      </c>
      <c r="I111" s="57" t="s">
        <v>43</v>
      </c>
      <c r="J111" s="63">
        <v>4.95</v>
      </c>
    </row>
    <row r="112" spans="1:10" s="58" customFormat="1" ht="18">
      <c r="A112" s="56">
        <v>6010</v>
      </c>
      <c r="B112" s="57" t="s">
        <v>425</v>
      </c>
      <c r="C112" s="58" t="s">
        <v>430</v>
      </c>
      <c r="D112" s="57" t="s">
        <v>106</v>
      </c>
      <c r="E112" s="58" t="s">
        <v>431</v>
      </c>
      <c r="F112" s="57" t="s">
        <v>432</v>
      </c>
      <c r="G112" s="57"/>
      <c r="H112" s="57" t="s">
        <v>43</v>
      </c>
      <c r="I112" s="57" t="s">
        <v>152</v>
      </c>
      <c r="J112" s="63">
        <v>7.95</v>
      </c>
    </row>
    <row r="113" spans="1:10" s="58" customFormat="1" ht="18">
      <c r="A113" s="56">
        <v>6008</v>
      </c>
      <c r="B113" s="57" t="s">
        <v>433</v>
      </c>
      <c r="C113" s="58" t="s">
        <v>434</v>
      </c>
      <c r="D113" s="57" t="s">
        <v>62</v>
      </c>
      <c r="E113" s="58" t="s">
        <v>435</v>
      </c>
      <c r="F113" s="57" t="s">
        <v>10</v>
      </c>
      <c r="G113" s="57"/>
      <c r="H113" s="57" t="s">
        <v>43</v>
      </c>
      <c r="I113" s="57" t="s">
        <v>43</v>
      </c>
      <c r="J113" s="63">
        <v>8.9499999999999993</v>
      </c>
    </row>
    <row r="114" spans="1:10" s="58" customFormat="1" ht="18">
      <c r="A114" s="56">
        <v>5972</v>
      </c>
      <c r="B114" s="57" t="s">
        <v>436</v>
      </c>
      <c r="C114" s="58" t="s">
        <v>437</v>
      </c>
      <c r="D114" s="57" t="s">
        <v>438</v>
      </c>
      <c r="E114" s="58" t="s">
        <v>439</v>
      </c>
      <c r="F114" s="57" t="s">
        <v>52</v>
      </c>
      <c r="G114" s="57" t="s">
        <v>80</v>
      </c>
      <c r="H114" s="57" t="s">
        <v>43</v>
      </c>
      <c r="I114" s="57" t="s">
        <v>44</v>
      </c>
      <c r="J114" s="63">
        <v>5.95</v>
      </c>
    </row>
    <row r="115" spans="1:10" s="58" customFormat="1" ht="18">
      <c r="A115" s="56">
        <v>6148</v>
      </c>
      <c r="B115" s="57" t="s">
        <v>440</v>
      </c>
      <c r="C115" s="58" t="s">
        <v>441</v>
      </c>
      <c r="D115" s="57" t="s">
        <v>442</v>
      </c>
      <c r="E115" s="58" t="s">
        <v>443</v>
      </c>
      <c r="F115" s="57" t="s">
        <v>67</v>
      </c>
      <c r="G115" s="57"/>
      <c r="H115" s="57" t="s">
        <v>43</v>
      </c>
      <c r="I115" s="57" t="s">
        <v>43</v>
      </c>
      <c r="J115" s="63">
        <v>3.95</v>
      </c>
    </row>
    <row r="116" spans="1:10" s="58" customFormat="1" ht="18">
      <c r="A116" s="56">
        <v>6044</v>
      </c>
      <c r="B116" s="57" t="s">
        <v>440</v>
      </c>
      <c r="C116" s="58" t="s">
        <v>444</v>
      </c>
      <c r="D116" s="57" t="s">
        <v>442</v>
      </c>
      <c r="E116" s="58" t="s">
        <v>445</v>
      </c>
      <c r="F116" s="57" t="s">
        <v>15</v>
      </c>
      <c r="G116" s="57"/>
      <c r="H116" s="57" t="s">
        <v>43</v>
      </c>
      <c r="I116" s="57" t="s">
        <v>43</v>
      </c>
      <c r="J116" s="63">
        <v>4.95</v>
      </c>
    </row>
    <row r="117" spans="1:10" s="58" customFormat="1" ht="18">
      <c r="A117" s="56">
        <v>6102</v>
      </c>
      <c r="B117" s="57" t="s">
        <v>446</v>
      </c>
      <c r="C117" s="58" t="s">
        <v>447</v>
      </c>
      <c r="D117" s="57" t="s">
        <v>448</v>
      </c>
      <c r="E117" s="58" t="s">
        <v>449</v>
      </c>
      <c r="F117" s="57" t="s">
        <v>7</v>
      </c>
      <c r="G117" s="57"/>
      <c r="H117" s="57" t="s">
        <v>43</v>
      </c>
      <c r="I117" s="57" t="s">
        <v>43</v>
      </c>
      <c r="J117" s="63">
        <v>5.95</v>
      </c>
    </row>
    <row r="118" spans="1:10" s="58" customFormat="1" ht="18">
      <c r="A118" s="56">
        <v>6100</v>
      </c>
      <c r="B118" s="57" t="s">
        <v>446</v>
      </c>
      <c r="C118" s="58" t="s">
        <v>450</v>
      </c>
      <c r="D118" s="57" t="s">
        <v>55</v>
      </c>
      <c r="E118" s="58" t="s">
        <v>451</v>
      </c>
      <c r="F118" s="57" t="s">
        <v>7</v>
      </c>
      <c r="G118" s="57"/>
      <c r="H118" s="57" t="s">
        <v>43</v>
      </c>
      <c r="I118" s="57" t="s">
        <v>43</v>
      </c>
      <c r="J118" s="63">
        <v>4.95</v>
      </c>
    </row>
    <row r="119" spans="1:10" s="58" customFormat="1" ht="18">
      <c r="A119" s="56">
        <v>6099</v>
      </c>
      <c r="B119" s="57" t="s">
        <v>446</v>
      </c>
      <c r="C119" s="58" t="s">
        <v>452</v>
      </c>
      <c r="D119" s="57" t="s">
        <v>55</v>
      </c>
      <c r="E119" s="58" t="s">
        <v>453</v>
      </c>
      <c r="F119" s="57" t="s">
        <v>15</v>
      </c>
      <c r="G119" s="57"/>
      <c r="H119" s="57" t="s">
        <v>45</v>
      </c>
      <c r="I119" s="57" t="s">
        <v>43</v>
      </c>
      <c r="J119" s="63">
        <v>4.95</v>
      </c>
    </row>
    <row r="120" spans="1:10" s="58" customFormat="1" ht="18">
      <c r="A120" s="56">
        <v>6098</v>
      </c>
      <c r="B120" s="57" t="s">
        <v>446</v>
      </c>
      <c r="C120" s="58" t="s">
        <v>454</v>
      </c>
      <c r="D120" s="57" t="s">
        <v>70</v>
      </c>
      <c r="E120" s="58" t="s">
        <v>455</v>
      </c>
      <c r="F120" s="57" t="s">
        <v>87</v>
      </c>
      <c r="G120" s="57"/>
      <c r="H120" s="57" t="s">
        <v>45</v>
      </c>
      <c r="I120" s="57" t="s">
        <v>43</v>
      </c>
      <c r="J120" s="63">
        <v>4.95</v>
      </c>
    </row>
    <row r="121" spans="1:10" s="58" customFormat="1" ht="18">
      <c r="A121" s="56">
        <v>5973</v>
      </c>
      <c r="B121" s="57" t="s">
        <v>456</v>
      </c>
      <c r="C121" s="58" t="s">
        <v>457</v>
      </c>
      <c r="D121" s="57" t="s">
        <v>63</v>
      </c>
      <c r="E121" s="58" t="s">
        <v>458</v>
      </c>
      <c r="F121" s="57" t="s">
        <v>7</v>
      </c>
      <c r="G121" s="57" t="s">
        <v>459</v>
      </c>
      <c r="H121" s="57" t="s">
        <v>43</v>
      </c>
      <c r="I121" s="57" t="s">
        <v>44</v>
      </c>
      <c r="J121" s="63">
        <v>4.95</v>
      </c>
    </row>
    <row r="122" spans="1:10" s="58" customFormat="1" ht="18">
      <c r="A122" s="56">
        <v>6030</v>
      </c>
      <c r="B122" s="57" t="s">
        <v>460</v>
      </c>
      <c r="C122" s="58" t="s">
        <v>461</v>
      </c>
      <c r="D122" s="57" t="s">
        <v>462</v>
      </c>
      <c r="E122" s="58" t="s">
        <v>463</v>
      </c>
      <c r="F122" s="57" t="s">
        <v>15</v>
      </c>
      <c r="G122" s="57"/>
      <c r="H122" s="57" t="s">
        <v>43</v>
      </c>
      <c r="I122" s="57" t="s">
        <v>43</v>
      </c>
      <c r="J122" s="63">
        <v>6.95</v>
      </c>
    </row>
    <row r="123" spans="1:10" s="58" customFormat="1" ht="18">
      <c r="A123" s="56">
        <v>6029</v>
      </c>
      <c r="B123" s="57" t="s">
        <v>464</v>
      </c>
      <c r="C123" s="58" t="s">
        <v>465</v>
      </c>
      <c r="D123" s="57" t="s">
        <v>466</v>
      </c>
      <c r="E123" s="59">
        <v>385189</v>
      </c>
      <c r="F123" s="57" t="s">
        <v>15</v>
      </c>
      <c r="G123" s="57"/>
      <c r="H123" s="57" t="s">
        <v>43</v>
      </c>
      <c r="I123" s="57" t="s">
        <v>43</v>
      </c>
      <c r="J123" s="63">
        <v>5.95</v>
      </c>
    </row>
    <row r="124" spans="1:10" s="58" customFormat="1" ht="18">
      <c r="A124" s="56">
        <v>6087</v>
      </c>
      <c r="B124" s="57" t="s">
        <v>467</v>
      </c>
      <c r="C124" s="58" t="s">
        <v>83</v>
      </c>
      <c r="D124" s="57" t="s">
        <v>84</v>
      </c>
      <c r="E124" s="58" t="s">
        <v>85</v>
      </c>
      <c r="F124" s="57" t="s">
        <v>15</v>
      </c>
      <c r="G124" s="57"/>
      <c r="H124" s="57" t="s">
        <v>43</v>
      </c>
      <c r="I124" s="57" t="s">
        <v>43</v>
      </c>
      <c r="J124" s="63">
        <v>4.95</v>
      </c>
    </row>
    <row r="125" spans="1:10" s="58" customFormat="1" ht="18">
      <c r="A125" s="56">
        <v>6108</v>
      </c>
      <c r="B125" s="57" t="s">
        <v>468</v>
      </c>
      <c r="C125" s="58" t="s">
        <v>469</v>
      </c>
      <c r="D125" s="57" t="s">
        <v>94</v>
      </c>
      <c r="E125" s="58" t="s">
        <v>470</v>
      </c>
      <c r="F125" s="57" t="s">
        <v>47</v>
      </c>
      <c r="G125" s="57"/>
      <c r="H125" s="57" t="s">
        <v>44</v>
      </c>
      <c r="I125" s="57" t="s">
        <v>43</v>
      </c>
      <c r="J125" s="63">
        <v>4.95</v>
      </c>
    </row>
    <row r="126" spans="1:10" s="58" customFormat="1" ht="18">
      <c r="A126" s="56">
        <v>6035</v>
      </c>
      <c r="B126" s="57" t="s">
        <v>471</v>
      </c>
      <c r="C126" s="58" t="s">
        <v>472</v>
      </c>
      <c r="D126" s="57" t="s">
        <v>82</v>
      </c>
      <c r="E126" s="58" t="s">
        <v>473</v>
      </c>
      <c r="F126" s="57" t="s">
        <v>15</v>
      </c>
      <c r="G126" s="57"/>
      <c r="H126" s="57" t="s">
        <v>43</v>
      </c>
      <c r="I126" s="57" t="s">
        <v>43</v>
      </c>
      <c r="J126" s="63">
        <v>7.95</v>
      </c>
    </row>
    <row r="127" spans="1:10" s="58" customFormat="1" ht="18">
      <c r="A127" s="56">
        <v>6071</v>
      </c>
      <c r="B127" s="57" t="s">
        <v>474</v>
      </c>
      <c r="C127" s="58" t="s">
        <v>93</v>
      </c>
      <c r="D127" s="57" t="s">
        <v>94</v>
      </c>
      <c r="E127" s="58" t="s">
        <v>475</v>
      </c>
      <c r="F127" s="57" t="s">
        <v>476</v>
      </c>
      <c r="G127" s="57"/>
      <c r="H127" s="57" t="s">
        <v>43</v>
      </c>
      <c r="I127" s="57" t="s">
        <v>43</v>
      </c>
      <c r="J127" s="63">
        <v>22.5</v>
      </c>
    </row>
    <row r="128" spans="1:10" s="58" customFormat="1" ht="18">
      <c r="A128" s="56">
        <v>6070</v>
      </c>
      <c r="B128" s="57" t="s">
        <v>474</v>
      </c>
      <c r="C128" s="58" t="s">
        <v>104</v>
      </c>
      <c r="D128" s="57" t="s">
        <v>94</v>
      </c>
      <c r="E128" s="58" t="s">
        <v>477</v>
      </c>
      <c r="F128" s="57" t="s">
        <v>67</v>
      </c>
      <c r="G128" s="57" t="s">
        <v>41</v>
      </c>
      <c r="H128" s="57" t="s">
        <v>43</v>
      </c>
      <c r="I128" s="57" t="s">
        <v>43</v>
      </c>
      <c r="J128" s="63">
        <v>3.95</v>
      </c>
    </row>
    <row r="129" spans="1:10" s="58" customFormat="1" ht="18">
      <c r="A129" s="56">
        <v>6068</v>
      </c>
      <c r="B129" s="57" t="s">
        <v>474</v>
      </c>
      <c r="C129" s="58" t="s">
        <v>478</v>
      </c>
      <c r="D129" s="57" t="s">
        <v>102</v>
      </c>
      <c r="E129" s="58" t="s">
        <v>479</v>
      </c>
      <c r="F129" s="57" t="s">
        <v>7</v>
      </c>
      <c r="G129" s="57" t="s">
        <v>480</v>
      </c>
      <c r="H129" s="57" t="s">
        <v>43</v>
      </c>
      <c r="I129" s="57" t="s">
        <v>43</v>
      </c>
      <c r="J129" s="63">
        <v>2.95</v>
      </c>
    </row>
    <row r="130" spans="1:10" s="58" customFormat="1" ht="18">
      <c r="A130" s="56">
        <v>6067</v>
      </c>
      <c r="B130" s="57" t="s">
        <v>474</v>
      </c>
      <c r="C130" s="58" t="s">
        <v>481</v>
      </c>
      <c r="D130" s="57" t="s">
        <v>94</v>
      </c>
      <c r="E130" s="58" t="s">
        <v>482</v>
      </c>
      <c r="F130" s="57" t="s">
        <v>67</v>
      </c>
      <c r="G130" s="57"/>
      <c r="H130" s="57" t="s">
        <v>43</v>
      </c>
      <c r="I130" s="57" t="s">
        <v>43</v>
      </c>
      <c r="J130" s="63">
        <v>7.95</v>
      </c>
    </row>
    <row r="131" spans="1:10" s="58" customFormat="1" ht="18">
      <c r="A131" s="56">
        <v>6016</v>
      </c>
      <c r="B131" s="57" t="s">
        <v>474</v>
      </c>
      <c r="C131" s="58" t="s">
        <v>483</v>
      </c>
      <c r="D131" s="57" t="s">
        <v>94</v>
      </c>
      <c r="E131" s="58" t="s">
        <v>484</v>
      </c>
      <c r="F131" s="57" t="s">
        <v>14</v>
      </c>
      <c r="G131" s="57"/>
      <c r="H131" s="57" t="s">
        <v>43</v>
      </c>
      <c r="I131" s="57" t="s">
        <v>43</v>
      </c>
      <c r="J131" s="63">
        <v>5.95</v>
      </c>
    </row>
    <row r="132" spans="1:10" s="58" customFormat="1" ht="18">
      <c r="A132" s="56">
        <v>6006</v>
      </c>
      <c r="B132" s="57" t="s">
        <v>474</v>
      </c>
      <c r="C132" s="58" t="s">
        <v>485</v>
      </c>
      <c r="D132" s="57" t="s">
        <v>486</v>
      </c>
      <c r="E132" s="58" t="s">
        <v>487</v>
      </c>
      <c r="F132" s="57" t="s">
        <v>14</v>
      </c>
      <c r="G132" s="57"/>
      <c r="H132" s="57" t="s">
        <v>43</v>
      </c>
      <c r="I132" s="57" t="s">
        <v>43</v>
      </c>
      <c r="J132" s="63">
        <v>7.95</v>
      </c>
    </row>
    <row r="133" spans="1:10" s="58" customFormat="1" ht="18">
      <c r="A133" s="56">
        <v>6117</v>
      </c>
      <c r="B133" s="57" t="s">
        <v>488</v>
      </c>
      <c r="C133" s="58" t="s">
        <v>489</v>
      </c>
      <c r="D133" s="57" t="s">
        <v>62</v>
      </c>
      <c r="E133" s="58" t="s">
        <v>490</v>
      </c>
      <c r="F133" s="57" t="s">
        <v>67</v>
      </c>
      <c r="G133" s="57"/>
      <c r="H133" s="57" t="s">
        <v>43</v>
      </c>
      <c r="I133" s="57" t="s">
        <v>43</v>
      </c>
      <c r="J133" s="63">
        <v>3.95</v>
      </c>
    </row>
    <row r="134" spans="1:10" s="58" customFormat="1" ht="18">
      <c r="A134" s="56">
        <v>6034</v>
      </c>
      <c r="B134" s="57" t="s">
        <v>488</v>
      </c>
      <c r="C134" s="58" t="s">
        <v>491</v>
      </c>
      <c r="D134" s="57" t="s">
        <v>492</v>
      </c>
      <c r="E134" s="58" t="s">
        <v>493</v>
      </c>
      <c r="F134" s="57" t="s">
        <v>67</v>
      </c>
      <c r="G134" s="57"/>
      <c r="H134" s="57" t="s">
        <v>43</v>
      </c>
      <c r="I134" s="57" t="s">
        <v>43</v>
      </c>
      <c r="J134" s="63">
        <v>9.9499999999999993</v>
      </c>
    </row>
    <row r="135" spans="1:10" s="58" customFormat="1" ht="18">
      <c r="A135" s="56">
        <v>6118</v>
      </c>
      <c r="B135" s="57" t="s">
        <v>494</v>
      </c>
      <c r="C135" s="58" t="s">
        <v>86</v>
      </c>
      <c r="D135" s="57" t="s">
        <v>495</v>
      </c>
      <c r="E135" s="58" t="s">
        <v>496</v>
      </c>
      <c r="F135" s="57" t="s">
        <v>10</v>
      </c>
      <c r="G135" s="57"/>
      <c r="H135" s="57" t="s">
        <v>43</v>
      </c>
      <c r="I135" s="57" t="s">
        <v>43</v>
      </c>
      <c r="J135" s="63">
        <v>4.95</v>
      </c>
    </row>
    <row r="136" spans="1:10" s="58" customFormat="1" ht="18">
      <c r="A136" s="56">
        <v>6045</v>
      </c>
      <c r="B136" s="57" t="s">
        <v>497</v>
      </c>
      <c r="C136" s="58" t="s">
        <v>498</v>
      </c>
      <c r="D136" s="57" t="s">
        <v>9</v>
      </c>
      <c r="E136" s="58" t="s">
        <v>499</v>
      </c>
      <c r="F136" s="57" t="s">
        <v>57</v>
      </c>
      <c r="G136" s="57" t="s">
        <v>500</v>
      </c>
      <c r="H136" s="57" t="s">
        <v>43</v>
      </c>
      <c r="I136" s="57" t="s">
        <v>43</v>
      </c>
      <c r="J136" s="63">
        <v>3.95</v>
      </c>
    </row>
    <row r="137" spans="1:10" s="58" customFormat="1" ht="18">
      <c r="A137" s="56">
        <v>6046</v>
      </c>
      <c r="B137" s="57" t="s">
        <v>501</v>
      </c>
      <c r="C137" s="58" t="s">
        <v>73</v>
      </c>
      <c r="D137" s="57" t="s">
        <v>502</v>
      </c>
      <c r="E137" s="58" t="s">
        <v>503</v>
      </c>
      <c r="F137" s="57" t="s">
        <v>7</v>
      </c>
      <c r="G137" s="57"/>
      <c r="H137" s="57" t="s">
        <v>43</v>
      </c>
      <c r="I137" s="57" t="s">
        <v>43</v>
      </c>
      <c r="J137" s="63">
        <v>3.95</v>
      </c>
    </row>
    <row r="138" spans="1:10" s="58" customFormat="1" ht="18">
      <c r="A138" s="56">
        <v>6119</v>
      </c>
      <c r="B138" s="57" t="s">
        <v>504</v>
      </c>
      <c r="C138" s="58" t="s">
        <v>505</v>
      </c>
      <c r="D138" s="57" t="s">
        <v>506</v>
      </c>
      <c r="E138" s="58" t="s">
        <v>507</v>
      </c>
      <c r="F138" s="57" t="s">
        <v>47</v>
      </c>
      <c r="G138" s="57"/>
      <c r="H138" s="57" t="s">
        <v>43</v>
      </c>
      <c r="I138" s="57" t="s">
        <v>43</v>
      </c>
      <c r="J138" s="63">
        <v>3.95</v>
      </c>
    </row>
    <row r="139" spans="1:10" s="58" customFormat="1" ht="18">
      <c r="A139" s="56">
        <v>6114</v>
      </c>
      <c r="B139" s="57" t="s">
        <v>13</v>
      </c>
      <c r="C139" s="58" t="s">
        <v>508</v>
      </c>
      <c r="D139" s="57" t="s">
        <v>509</v>
      </c>
      <c r="E139" s="58" t="s">
        <v>510</v>
      </c>
      <c r="F139" s="57" t="s">
        <v>511</v>
      </c>
      <c r="G139" s="57"/>
      <c r="H139" s="57" t="s">
        <v>43</v>
      </c>
      <c r="I139" s="57"/>
      <c r="J139" s="63">
        <v>3.95</v>
      </c>
    </row>
    <row r="140" spans="1:10" s="58" customFormat="1" ht="18">
      <c r="A140" s="56">
        <v>5481</v>
      </c>
      <c r="B140" s="57" t="s">
        <v>13</v>
      </c>
      <c r="C140" s="58" t="s">
        <v>512</v>
      </c>
      <c r="D140" s="57" t="s">
        <v>49</v>
      </c>
      <c r="E140" s="58" t="s">
        <v>513</v>
      </c>
      <c r="F140" s="57" t="s">
        <v>14</v>
      </c>
      <c r="G140" s="57"/>
      <c r="H140" s="57" t="s">
        <v>43</v>
      </c>
      <c r="I140" s="57" t="s">
        <v>43</v>
      </c>
      <c r="J140" s="63">
        <v>5.95</v>
      </c>
    </row>
    <row r="141" spans="1:10" s="58" customFormat="1" ht="18">
      <c r="A141" s="56">
        <v>6095</v>
      </c>
      <c r="B141" s="57" t="s">
        <v>13</v>
      </c>
      <c r="C141" s="58" t="s">
        <v>514</v>
      </c>
      <c r="D141" s="57" t="s">
        <v>515</v>
      </c>
      <c r="E141" s="58" t="s">
        <v>516</v>
      </c>
      <c r="F141" s="57" t="s">
        <v>15</v>
      </c>
      <c r="G141" s="57" t="s">
        <v>517</v>
      </c>
      <c r="H141" s="57" t="s">
        <v>43</v>
      </c>
      <c r="I141" s="57" t="s">
        <v>44</v>
      </c>
      <c r="J141" s="63">
        <v>8.9499999999999993</v>
      </c>
    </row>
    <row r="142" spans="1:10" s="58" customFormat="1" ht="18">
      <c r="A142" s="56">
        <v>6084</v>
      </c>
      <c r="B142" s="57" t="s">
        <v>13</v>
      </c>
      <c r="C142" s="58" t="s">
        <v>518</v>
      </c>
      <c r="D142" s="57" t="s">
        <v>519</v>
      </c>
      <c r="E142" s="58" t="s">
        <v>520</v>
      </c>
      <c r="F142" s="57" t="s">
        <v>15</v>
      </c>
      <c r="G142" s="57"/>
      <c r="H142" s="57" t="s">
        <v>43</v>
      </c>
      <c r="I142" s="57" t="s">
        <v>43</v>
      </c>
      <c r="J142" s="63">
        <v>2.95</v>
      </c>
    </row>
    <row r="143" spans="1:10" s="58" customFormat="1" ht="18">
      <c r="A143" s="56">
        <v>6083</v>
      </c>
      <c r="B143" s="57" t="s">
        <v>521</v>
      </c>
      <c r="C143" s="58" t="s">
        <v>522</v>
      </c>
      <c r="D143" s="57" t="s">
        <v>56</v>
      </c>
      <c r="E143" s="58" t="s">
        <v>523</v>
      </c>
      <c r="F143" s="57" t="s">
        <v>7</v>
      </c>
      <c r="G143" s="57" t="s">
        <v>358</v>
      </c>
      <c r="H143" s="57" t="s">
        <v>43</v>
      </c>
      <c r="I143" s="57" t="s">
        <v>43</v>
      </c>
      <c r="J143" s="63">
        <v>4.95</v>
      </c>
    </row>
    <row r="144" spans="1:10" s="58" customFormat="1" ht="18">
      <c r="A144" s="56">
        <v>5498</v>
      </c>
      <c r="B144" s="57" t="s">
        <v>524</v>
      </c>
      <c r="C144" s="58" t="s">
        <v>525</v>
      </c>
      <c r="D144" s="57" t="s">
        <v>526</v>
      </c>
      <c r="E144" s="58" t="s">
        <v>527</v>
      </c>
      <c r="F144" s="57" t="s">
        <v>7</v>
      </c>
      <c r="G144" s="57"/>
      <c r="H144" s="57" t="s">
        <v>43</v>
      </c>
      <c r="I144" s="57" t="s">
        <v>43</v>
      </c>
      <c r="J144" s="63">
        <v>5.95</v>
      </c>
    </row>
    <row r="145" spans="1:10" s="61" customFormat="1" ht="19" thickBot="1">
      <c r="A145" s="64" t="s">
        <v>39</v>
      </c>
      <c r="B145" s="65"/>
      <c r="C145" s="65"/>
      <c r="D145" s="65"/>
      <c r="E145" s="65"/>
      <c r="F145" s="65"/>
      <c r="G145" s="65"/>
      <c r="H145" s="65"/>
      <c r="I145" s="65"/>
      <c r="J145" s="66"/>
    </row>
  </sheetData>
  <sheetProtection password="D979" sheet="1" objects="1" scenarios="1" sort="0" autoFilter="0"/>
  <sortState ref="A2:J423">
    <sortCondition ref="B2:B423"/>
    <sortCondition ref="C2:C423"/>
  </sortState>
  <mergeCells count="1">
    <mergeCell ref="A145:J14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/>
  <dimension ref="A2:Q45"/>
  <sheetViews>
    <sheetView workbookViewId="0">
      <selection activeCell="K5" sqref="K5"/>
    </sheetView>
  </sheetViews>
  <sheetFormatPr baseColWidth="10" defaultRowHeight="15" x14ac:dyDescent="0"/>
  <cols>
    <col min="1" max="1" width="2.1640625" style="2" customWidth="1"/>
    <col min="2" max="2" width="7.83203125" style="1" customWidth="1"/>
    <col min="3" max="3" width="25" style="2" hidden="1" customWidth="1"/>
    <col min="4" max="4" width="45.1640625" style="2" hidden="1" customWidth="1"/>
    <col min="5" max="5" width="7.33203125" style="2" hidden="1" customWidth="1"/>
    <col min="6" max="6" width="62.1640625" style="2" bestFit="1" customWidth="1"/>
    <col min="7" max="7" width="31.33203125" style="2" hidden="1" customWidth="1"/>
    <col min="8" max="8" width="18.83203125" style="2" hidden="1" customWidth="1"/>
    <col min="9" max="9" width="13.1640625" style="2" hidden="1" customWidth="1"/>
    <col min="10" max="10" width="10.83203125" style="2" hidden="1" customWidth="1"/>
    <col min="11" max="11" width="58.1640625" style="2" bestFit="1" customWidth="1"/>
    <col min="12" max="14" width="10.83203125" style="2" hidden="1" customWidth="1"/>
    <col min="15" max="15" width="17.33203125" style="2" customWidth="1"/>
    <col min="16" max="16" width="29.5" style="2" customWidth="1"/>
    <col min="17" max="17" width="10.83203125" style="6"/>
    <col min="18" max="16384" width="10.83203125" style="2"/>
  </cols>
  <sheetData>
    <row r="2" spans="1:17" ht="15" customHeight="1">
      <c r="P2" s="4"/>
      <c r="Q2" s="5"/>
    </row>
    <row r="3" spans="1:17" s="11" customFormat="1">
      <c r="A3" s="2"/>
      <c r="B3" s="1"/>
      <c r="C3" s="2"/>
      <c r="D3" s="2"/>
      <c r="E3" s="2"/>
      <c r="F3" s="2"/>
      <c r="K3" s="2"/>
      <c r="L3" s="2"/>
      <c r="M3" s="2"/>
      <c r="N3" s="2"/>
      <c r="O3" s="2"/>
      <c r="P3" s="5"/>
      <c r="Q3" s="5"/>
    </row>
    <row r="4" spans="1:17" s="11" customFormat="1">
      <c r="A4" s="2"/>
      <c r="B4" s="1"/>
      <c r="C4" s="2"/>
      <c r="D4" s="2"/>
      <c r="E4" s="2"/>
      <c r="F4" s="2"/>
      <c r="K4" s="2"/>
      <c r="L4" s="2"/>
      <c r="M4" s="2"/>
      <c r="N4" s="2"/>
      <c r="O4" s="2"/>
      <c r="P4" s="5"/>
      <c r="Q4" s="5"/>
    </row>
    <row r="5" spans="1:17" s="11" customFormat="1" ht="18">
      <c r="A5" s="2"/>
      <c r="B5" s="1"/>
      <c r="C5" s="2"/>
      <c r="D5" s="2"/>
      <c r="E5" s="2"/>
      <c r="F5" s="3" t="s">
        <v>29</v>
      </c>
      <c r="K5" s="47"/>
      <c r="O5" s="2"/>
      <c r="P5" s="67" t="s">
        <v>36</v>
      </c>
      <c r="Q5" s="68"/>
    </row>
    <row r="6" spans="1:17" s="11" customFormat="1" ht="18">
      <c r="A6" s="2"/>
      <c r="B6" s="1"/>
      <c r="C6" s="2"/>
      <c r="D6" s="2"/>
      <c r="E6" s="2"/>
      <c r="F6" s="3" t="s">
        <v>31</v>
      </c>
      <c r="K6" s="12"/>
      <c r="O6" s="2"/>
      <c r="P6" s="68"/>
      <c r="Q6" s="68"/>
    </row>
    <row r="7" spans="1:17" s="11" customFormat="1" ht="18">
      <c r="A7" s="2"/>
      <c r="B7" s="1"/>
      <c r="C7" s="2"/>
      <c r="D7" s="2"/>
      <c r="E7" s="2"/>
      <c r="F7" s="3" t="s">
        <v>30</v>
      </c>
      <c r="K7" s="12"/>
      <c r="O7" s="2"/>
      <c r="P7" s="68"/>
      <c r="Q7" s="68"/>
    </row>
    <row r="8" spans="1:17" s="11" customFormat="1" ht="18">
      <c r="A8" s="2"/>
      <c r="B8" s="1"/>
      <c r="C8" s="2"/>
      <c r="D8" s="2"/>
      <c r="E8" s="2"/>
      <c r="F8" s="3" t="s">
        <v>32</v>
      </c>
      <c r="K8" s="12"/>
      <c r="O8" s="2"/>
      <c r="P8" s="68"/>
      <c r="Q8" s="68"/>
    </row>
    <row r="9" spans="1:17" s="11" customFormat="1" ht="18">
      <c r="A9" s="2"/>
      <c r="B9" s="1"/>
      <c r="C9" s="2"/>
      <c r="D9" s="2"/>
      <c r="E9" s="2"/>
      <c r="F9" s="3" t="s">
        <v>35</v>
      </c>
      <c r="O9" s="2"/>
      <c r="P9" s="68"/>
      <c r="Q9" s="68"/>
    </row>
    <row r="10" spans="1:17" ht="18">
      <c r="B10" s="46" t="s">
        <v>40</v>
      </c>
      <c r="F10" s="3"/>
    </row>
    <row r="11" spans="1:17" ht="16" thickBot="1"/>
    <row r="12" spans="1:17" s="7" customFormat="1" ht="19" thickBot="1">
      <c r="B12" s="13" t="s">
        <v>22</v>
      </c>
      <c r="C12" s="14" t="s">
        <v>0</v>
      </c>
      <c r="D12" s="14" t="s">
        <v>1</v>
      </c>
      <c r="E12" s="14" t="s">
        <v>28</v>
      </c>
      <c r="F12" s="15" t="s">
        <v>25</v>
      </c>
      <c r="G12" s="14" t="s">
        <v>2</v>
      </c>
      <c r="H12" s="14" t="s">
        <v>24</v>
      </c>
      <c r="I12" s="14" t="s">
        <v>4</v>
      </c>
      <c r="J12" s="14" t="s">
        <v>28</v>
      </c>
      <c r="K12" s="15" t="s">
        <v>26</v>
      </c>
      <c r="L12" s="14" t="s">
        <v>20</v>
      </c>
      <c r="M12" s="14" t="s">
        <v>21</v>
      </c>
      <c r="N12" s="14" t="s">
        <v>28</v>
      </c>
      <c r="O12" s="15" t="s">
        <v>27</v>
      </c>
      <c r="P12" s="15" t="s">
        <v>6</v>
      </c>
      <c r="Q12" s="16" t="s">
        <v>5</v>
      </c>
    </row>
    <row r="13" spans="1:17">
      <c r="B13" s="45"/>
      <c r="C13" s="30" t="str">
        <f>IFERROR(VLOOKUP(B13,invent,2,FALSE),"")</f>
        <v/>
      </c>
      <c r="D13" s="30" t="str">
        <f t="shared" ref="D13:D36" si="0">IFERROR(VLOOKUP(B13,invent,3,FALSE),"")</f>
        <v/>
      </c>
      <c r="E13" s="30" t="str">
        <f>IF(LEN(H13)&gt;3," - ","")</f>
        <v/>
      </c>
      <c r="F13" s="36" t="str">
        <f t="shared" ref="F13:F31" si="1">CONCATENATE(C13,E13,D13)</f>
        <v/>
      </c>
      <c r="G13" s="36" t="str">
        <f t="shared" ref="G13:G37" si="2">IFERROR(VLOOKUP(B13,invent,4,FALSE),"")</f>
        <v/>
      </c>
      <c r="H13" s="36" t="str">
        <f t="shared" ref="H13:H37" si="3">IFERROR(VLOOKUP(B13,invent,5,FALSE),"")</f>
        <v/>
      </c>
      <c r="I13" s="36" t="str">
        <f t="shared" ref="I13:I37" si="4">IFERROR(VLOOKUP(B13,invent,6,FALSE),"")</f>
        <v/>
      </c>
      <c r="J13" s="36" t="str">
        <f>IF(LEN(H13)&gt;3,";  ","")</f>
        <v/>
      </c>
      <c r="K13" s="36" t="str">
        <f>CONCATENATE(G13,J13,H13,J13,I13)</f>
        <v/>
      </c>
      <c r="L13" s="36" t="str">
        <f t="shared" ref="L13:L37" si="5">IFERROR(VLOOKUP(B13,invent,8,FALSE),"")</f>
        <v/>
      </c>
      <c r="M13" s="36" t="str">
        <f t="shared" ref="M13:M37" si="6">IFERROR(VLOOKUP(B13,invent,9,FALSE),"")</f>
        <v/>
      </c>
      <c r="N13" s="36" t="str">
        <f>IF(LEN(H13)&gt;3," /  ","")</f>
        <v/>
      </c>
      <c r="O13" s="36" t="str">
        <f>CONCATENATE(L13,N13,M13)</f>
        <v/>
      </c>
      <c r="P13" s="36" t="str">
        <f t="shared" ref="P13:P37" si="7">IFERROR(VLOOKUP(B13,invent,7,FALSE),"")</f>
        <v/>
      </c>
      <c r="Q13" s="37" t="str">
        <f t="shared" ref="Q13:Q37" si="8">IFERROR(VLOOKUP(B13,invent,10,FALSE),"")</f>
        <v/>
      </c>
    </row>
    <row r="14" spans="1:17">
      <c r="B14" s="17"/>
      <c r="C14" s="18" t="str">
        <f t="shared" ref="C14:C36" si="9">IFERROR(VLOOKUP(B14,invent,2,FALSE),"")</f>
        <v/>
      </c>
      <c r="D14" s="18" t="str">
        <f t="shared" si="0"/>
        <v/>
      </c>
      <c r="E14" s="18" t="str">
        <f t="shared" ref="E14:E36" si="10">IF(LEN(H14)&gt;3," - ","")</f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/>
      </c>
      <c r="J14" s="19" t="str">
        <f t="shared" ref="J14:J36" si="11">IF(LEN(H14)&gt;3,";  ","")</f>
        <v/>
      </c>
      <c r="K14" s="19" t="str">
        <f t="shared" ref="K14:K36" si="12">CONCATENATE(G14,J14,H14,J14,I14)</f>
        <v/>
      </c>
      <c r="L14" s="19" t="str">
        <f t="shared" si="5"/>
        <v/>
      </c>
      <c r="M14" s="19" t="str">
        <f t="shared" si="6"/>
        <v/>
      </c>
      <c r="N14" s="19" t="str">
        <f t="shared" ref="N14:N36" si="13">IF(LEN(H14)&gt;3," /  ","")</f>
        <v/>
      </c>
      <c r="O14" s="19" t="str">
        <f t="shared" ref="O14:O36" si="14">CONCATENATE(L14,N14,M14)</f>
        <v/>
      </c>
      <c r="P14" s="19" t="str">
        <f t="shared" si="7"/>
        <v/>
      </c>
      <c r="Q14" s="20" t="str">
        <f t="shared" si="8"/>
        <v/>
      </c>
    </row>
    <row r="15" spans="1:17">
      <c r="B15" s="17"/>
      <c r="C15" s="18" t="str">
        <f t="shared" si="9"/>
        <v/>
      </c>
      <c r="D15" s="18" t="str">
        <f t="shared" si="0"/>
        <v/>
      </c>
      <c r="E15" s="18" t="str">
        <f t="shared" si="10"/>
        <v/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19" t="str">
        <f t="shared" si="11"/>
        <v/>
      </c>
      <c r="K15" s="19" t="str">
        <f t="shared" si="12"/>
        <v/>
      </c>
      <c r="L15" s="19" t="str">
        <f t="shared" si="5"/>
        <v/>
      </c>
      <c r="M15" s="19" t="str">
        <f t="shared" si="6"/>
        <v/>
      </c>
      <c r="N15" s="19" t="str">
        <f t="shared" si="13"/>
        <v/>
      </c>
      <c r="O15" s="19" t="str">
        <f t="shared" si="14"/>
        <v/>
      </c>
      <c r="P15" s="19" t="str">
        <f t="shared" si="7"/>
        <v/>
      </c>
      <c r="Q15" s="20" t="str">
        <f t="shared" si="8"/>
        <v/>
      </c>
    </row>
    <row r="16" spans="1:17">
      <c r="B16" s="17"/>
      <c r="C16" s="18" t="str">
        <f t="shared" si="9"/>
        <v/>
      </c>
      <c r="D16" s="18" t="str">
        <f t="shared" si="0"/>
        <v/>
      </c>
      <c r="E16" s="18" t="str">
        <f t="shared" si="10"/>
        <v/>
      </c>
      <c r="F16" s="19" t="str">
        <f t="shared" si="1"/>
        <v/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19" t="str">
        <f t="shared" si="11"/>
        <v/>
      </c>
      <c r="K16" s="19" t="str">
        <f t="shared" si="12"/>
        <v/>
      </c>
      <c r="L16" s="19" t="str">
        <f t="shared" si="5"/>
        <v/>
      </c>
      <c r="M16" s="19" t="str">
        <f t="shared" si="6"/>
        <v/>
      </c>
      <c r="N16" s="19" t="str">
        <f t="shared" si="13"/>
        <v/>
      </c>
      <c r="O16" s="19" t="str">
        <f t="shared" si="14"/>
        <v/>
      </c>
      <c r="P16" s="19" t="str">
        <f t="shared" si="7"/>
        <v/>
      </c>
      <c r="Q16" s="20" t="str">
        <f t="shared" si="8"/>
        <v/>
      </c>
    </row>
    <row r="17" spans="2:17">
      <c r="B17" s="17"/>
      <c r="C17" s="18" t="str">
        <f t="shared" si="9"/>
        <v/>
      </c>
      <c r="D17" s="18" t="str">
        <f t="shared" si="0"/>
        <v/>
      </c>
      <c r="E17" s="18" t="str">
        <f t="shared" si="10"/>
        <v/>
      </c>
      <c r="F17" s="19" t="str">
        <f t="shared" si="1"/>
        <v/>
      </c>
      <c r="G17" s="19" t="str">
        <f t="shared" si="2"/>
        <v/>
      </c>
      <c r="H17" s="19" t="str">
        <f t="shared" si="3"/>
        <v/>
      </c>
      <c r="I17" s="19" t="str">
        <f t="shared" si="4"/>
        <v/>
      </c>
      <c r="J17" s="19" t="str">
        <f t="shared" si="11"/>
        <v/>
      </c>
      <c r="K17" s="19" t="str">
        <f t="shared" si="12"/>
        <v/>
      </c>
      <c r="L17" s="19" t="str">
        <f t="shared" si="5"/>
        <v/>
      </c>
      <c r="M17" s="19" t="str">
        <f t="shared" si="6"/>
        <v/>
      </c>
      <c r="N17" s="19" t="str">
        <f t="shared" si="13"/>
        <v/>
      </c>
      <c r="O17" s="19" t="str">
        <f t="shared" si="14"/>
        <v/>
      </c>
      <c r="P17" s="19" t="str">
        <f t="shared" si="7"/>
        <v/>
      </c>
      <c r="Q17" s="20" t="str">
        <f t="shared" si="8"/>
        <v/>
      </c>
    </row>
    <row r="18" spans="2:17">
      <c r="B18" s="17"/>
      <c r="C18" s="18" t="str">
        <f t="shared" si="9"/>
        <v/>
      </c>
      <c r="D18" s="18" t="str">
        <f t="shared" si="0"/>
        <v/>
      </c>
      <c r="E18" s="18" t="str">
        <f t="shared" si="10"/>
        <v/>
      </c>
      <c r="F18" s="19" t="str">
        <f t="shared" si="1"/>
        <v/>
      </c>
      <c r="G18" s="19" t="str">
        <f t="shared" si="2"/>
        <v/>
      </c>
      <c r="H18" s="19" t="str">
        <f t="shared" si="3"/>
        <v/>
      </c>
      <c r="I18" s="19" t="str">
        <f t="shared" si="4"/>
        <v/>
      </c>
      <c r="J18" s="19" t="str">
        <f t="shared" si="11"/>
        <v/>
      </c>
      <c r="K18" s="19" t="str">
        <f t="shared" si="12"/>
        <v/>
      </c>
      <c r="L18" s="19" t="str">
        <f t="shared" si="5"/>
        <v/>
      </c>
      <c r="M18" s="19" t="str">
        <f t="shared" si="6"/>
        <v/>
      </c>
      <c r="N18" s="19" t="str">
        <f t="shared" si="13"/>
        <v/>
      </c>
      <c r="O18" s="19" t="str">
        <f t="shared" si="14"/>
        <v/>
      </c>
      <c r="P18" s="19" t="str">
        <f t="shared" si="7"/>
        <v/>
      </c>
      <c r="Q18" s="20" t="str">
        <f t="shared" si="8"/>
        <v/>
      </c>
    </row>
    <row r="19" spans="2:17">
      <c r="B19" s="17"/>
      <c r="C19" s="18" t="str">
        <f t="shared" si="9"/>
        <v/>
      </c>
      <c r="D19" s="18" t="str">
        <f t="shared" si="0"/>
        <v/>
      </c>
      <c r="E19" s="18" t="str">
        <f t="shared" si="1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/>
      </c>
      <c r="J19" s="19" t="str">
        <f t="shared" si="11"/>
        <v/>
      </c>
      <c r="K19" s="19" t="str">
        <f t="shared" si="12"/>
        <v/>
      </c>
      <c r="L19" s="19" t="str">
        <f t="shared" si="5"/>
        <v/>
      </c>
      <c r="M19" s="19" t="str">
        <f t="shared" si="6"/>
        <v/>
      </c>
      <c r="N19" s="19" t="str">
        <f t="shared" si="13"/>
        <v/>
      </c>
      <c r="O19" s="19" t="str">
        <f t="shared" si="14"/>
        <v/>
      </c>
      <c r="P19" s="19" t="str">
        <f t="shared" si="7"/>
        <v/>
      </c>
      <c r="Q19" s="20" t="str">
        <f t="shared" si="8"/>
        <v/>
      </c>
    </row>
    <row r="20" spans="2:17">
      <c r="B20" s="17"/>
      <c r="C20" s="18" t="str">
        <f t="shared" ref="C20:C24" si="15">IFERROR(VLOOKUP(B20,invent,2,FALSE),"")</f>
        <v/>
      </c>
      <c r="D20" s="18" t="str">
        <f t="shared" ref="D20:D24" si="16">IFERROR(VLOOKUP(B20,invent,3,FALSE),"")</f>
        <v/>
      </c>
      <c r="E20" s="18" t="str">
        <f t="shared" ref="E20:E24" si="17">IF(LEN(H20)&gt;3," - ","")</f>
        <v/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19" t="str">
        <f t="shared" ref="J20:J24" si="18">IF(LEN(H20)&gt;3,";  ","")</f>
        <v/>
      </c>
      <c r="K20" s="19" t="str">
        <f t="shared" ref="K20:K24" si="19">CONCATENATE(G20,J20,H20,J20,I20)</f>
        <v/>
      </c>
      <c r="L20" s="19" t="str">
        <f t="shared" si="5"/>
        <v/>
      </c>
      <c r="M20" s="19" t="str">
        <f t="shared" si="6"/>
        <v/>
      </c>
      <c r="N20" s="19" t="str">
        <f t="shared" ref="N20:N24" si="20">IF(LEN(H20)&gt;3," /  ","")</f>
        <v/>
      </c>
      <c r="O20" s="19" t="str">
        <f t="shared" ref="O20:O24" si="21">CONCATENATE(L20,N20,M20)</f>
        <v/>
      </c>
      <c r="P20" s="19" t="str">
        <f t="shared" si="7"/>
        <v/>
      </c>
      <c r="Q20" s="20" t="str">
        <f t="shared" si="8"/>
        <v/>
      </c>
    </row>
    <row r="21" spans="2:17">
      <c r="B21" s="17"/>
      <c r="C21" s="18" t="str">
        <f t="shared" si="15"/>
        <v/>
      </c>
      <c r="D21" s="18" t="str">
        <f t="shared" si="16"/>
        <v/>
      </c>
      <c r="E21" s="18" t="str">
        <f t="shared" si="17"/>
        <v/>
      </c>
      <c r="F21" s="19" t="str">
        <f t="shared" si="1"/>
        <v/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19" t="str">
        <f t="shared" si="18"/>
        <v/>
      </c>
      <c r="K21" s="19" t="str">
        <f t="shared" si="19"/>
        <v/>
      </c>
      <c r="L21" s="19" t="str">
        <f t="shared" si="5"/>
        <v/>
      </c>
      <c r="M21" s="19" t="str">
        <f t="shared" si="6"/>
        <v/>
      </c>
      <c r="N21" s="19" t="str">
        <f t="shared" si="20"/>
        <v/>
      </c>
      <c r="O21" s="19" t="str">
        <f t="shared" si="21"/>
        <v/>
      </c>
      <c r="P21" s="19" t="str">
        <f t="shared" si="7"/>
        <v/>
      </c>
      <c r="Q21" s="20" t="str">
        <f t="shared" si="8"/>
        <v/>
      </c>
    </row>
    <row r="22" spans="2:17">
      <c r="B22" s="17"/>
      <c r="C22" s="18" t="str">
        <f t="shared" si="15"/>
        <v/>
      </c>
      <c r="D22" s="18" t="str">
        <f t="shared" si="16"/>
        <v/>
      </c>
      <c r="E22" s="18" t="str">
        <f t="shared" si="17"/>
        <v/>
      </c>
      <c r="F22" s="19" t="str">
        <f t="shared" si="1"/>
        <v/>
      </c>
      <c r="G22" s="19" t="str">
        <f t="shared" si="2"/>
        <v/>
      </c>
      <c r="H22" s="19" t="str">
        <f t="shared" si="3"/>
        <v/>
      </c>
      <c r="I22" s="19" t="str">
        <f t="shared" si="4"/>
        <v/>
      </c>
      <c r="J22" s="19" t="str">
        <f t="shared" si="18"/>
        <v/>
      </c>
      <c r="K22" s="19" t="str">
        <f t="shared" si="19"/>
        <v/>
      </c>
      <c r="L22" s="19" t="str">
        <f t="shared" si="5"/>
        <v/>
      </c>
      <c r="M22" s="19" t="str">
        <f t="shared" si="6"/>
        <v/>
      </c>
      <c r="N22" s="19" t="str">
        <f t="shared" si="20"/>
        <v/>
      </c>
      <c r="O22" s="19" t="str">
        <f t="shared" si="21"/>
        <v/>
      </c>
      <c r="P22" s="19" t="str">
        <f t="shared" si="7"/>
        <v/>
      </c>
      <c r="Q22" s="20" t="str">
        <f t="shared" si="8"/>
        <v/>
      </c>
    </row>
    <row r="23" spans="2:17">
      <c r="B23" s="17"/>
      <c r="C23" s="18" t="str">
        <f t="shared" si="15"/>
        <v/>
      </c>
      <c r="D23" s="18" t="str">
        <f t="shared" si="16"/>
        <v/>
      </c>
      <c r="E23" s="18" t="str">
        <f t="shared" si="17"/>
        <v/>
      </c>
      <c r="F23" s="19" t="str">
        <f t="shared" si="1"/>
        <v/>
      </c>
      <c r="G23" s="19" t="str">
        <f t="shared" si="2"/>
        <v/>
      </c>
      <c r="H23" s="19" t="str">
        <f t="shared" si="3"/>
        <v/>
      </c>
      <c r="I23" s="19" t="str">
        <f t="shared" si="4"/>
        <v/>
      </c>
      <c r="J23" s="19" t="str">
        <f t="shared" si="18"/>
        <v/>
      </c>
      <c r="K23" s="19" t="str">
        <f t="shared" si="19"/>
        <v/>
      </c>
      <c r="L23" s="19" t="str">
        <f t="shared" si="5"/>
        <v/>
      </c>
      <c r="M23" s="19" t="str">
        <f t="shared" si="6"/>
        <v/>
      </c>
      <c r="N23" s="19" t="str">
        <f t="shared" si="20"/>
        <v/>
      </c>
      <c r="O23" s="19" t="str">
        <f t="shared" si="21"/>
        <v/>
      </c>
      <c r="P23" s="19" t="str">
        <f t="shared" si="7"/>
        <v/>
      </c>
      <c r="Q23" s="20" t="str">
        <f t="shared" si="8"/>
        <v/>
      </c>
    </row>
    <row r="24" spans="2:17">
      <c r="B24" s="17"/>
      <c r="C24" s="18" t="str">
        <f t="shared" si="15"/>
        <v/>
      </c>
      <c r="D24" s="18" t="str">
        <f t="shared" si="16"/>
        <v/>
      </c>
      <c r="E24" s="18" t="str">
        <f t="shared" si="17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/>
      </c>
      <c r="J24" s="19" t="str">
        <f t="shared" si="18"/>
        <v/>
      </c>
      <c r="K24" s="19" t="str">
        <f t="shared" si="19"/>
        <v/>
      </c>
      <c r="L24" s="19" t="str">
        <f t="shared" si="5"/>
        <v/>
      </c>
      <c r="M24" s="19" t="str">
        <f t="shared" si="6"/>
        <v/>
      </c>
      <c r="N24" s="19" t="str">
        <f t="shared" si="20"/>
        <v/>
      </c>
      <c r="O24" s="19" t="str">
        <f t="shared" si="21"/>
        <v/>
      </c>
      <c r="P24" s="19" t="str">
        <f t="shared" si="7"/>
        <v/>
      </c>
      <c r="Q24" s="20" t="str">
        <f t="shared" si="8"/>
        <v/>
      </c>
    </row>
    <row r="25" spans="2:17">
      <c r="B25" s="17"/>
      <c r="C25" s="18" t="str">
        <f t="shared" si="9"/>
        <v/>
      </c>
      <c r="D25" s="18" t="str">
        <f t="shared" si="0"/>
        <v/>
      </c>
      <c r="E25" s="18" t="str">
        <f t="shared" si="10"/>
        <v/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19" t="str">
        <f t="shared" si="11"/>
        <v/>
      </c>
      <c r="K25" s="19" t="str">
        <f t="shared" si="12"/>
        <v/>
      </c>
      <c r="L25" s="19" t="str">
        <f t="shared" si="5"/>
        <v/>
      </c>
      <c r="M25" s="19" t="str">
        <f t="shared" si="6"/>
        <v/>
      </c>
      <c r="N25" s="19" t="str">
        <f t="shared" si="13"/>
        <v/>
      </c>
      <c r="O25" s="19" t="str">
        <f t="shared" si="14"/>
        <v/>
      </c>
      <c r="P25" s="19" t="str">
        <f t="shared" si="7"/>
        <v/>
      </c>
      <c r="Q25" s="20" t="str">
        <f t="shared" si="8"/>
        <v/>
      </c>
    </row>
    <row r="26" spans="2:17">
      <c r="B26" s="17"/>
      <c r="C26" s="18" t="str">
        <f t="shared" si="9"/>
        <v/>
      </c>
      <c r="D26" s="18" t="str">
        <f t="shared" si="0"/>
        <v/>
      </c>
      <c r="E26" s="18" t="str">
        <f t="shared" si="10"/>
        <v/>
      </c>
      <c r="F26" s="19" t="str">
        <f t="shared" si="1"/>
        <v/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19" t="str">
        <f t="shared" si="11"/>
        <v/>
      </c>
      <c r="K26" s="19" t="str">
        <f t="shared" si="12"/>
        <v/>
      </c>
      <c r="L26" s="19" t="str">
        <f t="shared" si="5"/>
        <v/>
      </c>
      <c r="M26" s="19" t="str">
        <f t="shared" si="6"/>
        <v/>
      </c>
      <c r="N26" s="19" t="str">
        <f t="shared" si="13"/>
        <v/>
      </c>
      <c r="O26" s="19" t="str">
        <f t="shared" si="14"/>
        <v/>
      </c>
      <c r="P26" s="19" t="str">
        <f t="shared" si="7"/>
        <v/>
      </c>
      <c r="Q26" s="20" t="str">
        <f t="shared" si="8"/>
        <v/>
      </c>
    </row>
    <row r="27" spans="2:17">
      <c r="B27" s="17"/>
      <c r="C27" s="18" t="str">
        <f t="shared" si="9"/>
        <v/>
      </c>
      <c r="D27" s="18" t="str">
        <f t="shared" si="0"/>
        <v/>
      </c>
      <c r="E27" s="18" t="str">
        <f t="shared" si="10"/>
        <v/>
      </c>
      <c r="F27" s="19" t="str">
        <f t="shared" si="1"/>
        <v/>
      </c>
      <c r="G27" s="19" t="str">
        <f t="shared" si="2"/>
        <v/>
      </c>
      <c r="H27" s="19" t="str">
        <f t="shared" si="3"/>
        <v/>
      </c>
      <c r="I27" s="19" t="str">
        <f t="shared" si="4"/>
        <v/>
      </c>
      <c r="J27" s="19" t="str">
        <f t="shared" si="11"/>
        <v/>
      </c>
      <c r="K27" s="19" t="str">
        <f t="shared" si="12"/>
        <v/>
      </c>
      <c r="L27" s="19" t="str">
        <f t="shared" si="5"/>
        <v/>
      </c>
      <c r="M27" s="19" t="str">
        <f t="shared" si="6"/>
        <v/>
      </c>
      <c r="N27" s="19" t="str">
        <f t="shared" si="13"/>
        <v/>
      </c>
      <c r="O27" s="19" t="str">
        <f t="shared" si="14"/>
        <v/>
      </c>
      <c r="P27" s="19" t="str">
        <f t="shared" si="7"/>
        <v/>
      </c>
      <c r="Q27" s="20" t="str">
        <f t="shared" si="8"/>
        <v/>
      </c>
    </row>
    <row r="28" spans="2:17">
      <c r="B28" s="17"/>
      <c r="C28" s="18" t="str">
        <f t="shared" si="9"/>
        <v/>
      </c>
      <c r="D28" s="18" t="str">
        <f t="shared" si="0"/>
        <v/>
      </c>
      <c r="E28" s="18" t="str">
        <f t="shared" si="10"/>
        <v/>
      </c>
      <c r="F28" s="19" t="str">
        <f t="shared" si="1"/>
        <v/>
      </c>
      <c r="G28" s="19" t="str">
        <f t="shared" si="2"/>
        <v/>
      </c>
      <c r="H28" s="19" t="str">
        <f t="shared" si="3"/>
        <v/>
      </c>
      <c r="I28" s="19" t="str">
        <f t="shared" si="4"/>
        <v/>
      </c>
      <c r="J28" s="19" t="str">
        <f t="shared" si="11"/>
        <v/>
      </c>
      <c r="K28" s="19" t="str">
        <f t="shared" si="12"/>
        <v/>
      </c>
      <c r="L28" s="19" t="str">
        <f t="shared" si="5"/>
        <v/>
      </c>
      <c r="M28" s="19" t="str">
        <f t="shared" si="6"/>
        <v/>
      </c>
      <c r="N28" s="19" t="str">
        <f t="shared" si="13"/>
        <v/>
      </c>
      <c r="O28" s="19" t="str">
        <f t="shared" si="14"/>
        <v/>
      </c>
      <c r="P28" s="19" t="str">
        <f t="shared" si="7"/>
        <v/>
      </c>
      <c r="Q28" s="20" t="str">
        <f t="shared" si="8"/>
        <v/>
      </c>
    </row>
    <row r="29" spans="2:17">
      <c r="B29" s="17"/>
      <c r="C29" s="18" t="str">
        <f t="shared" si="9"/>
        <v/>
      </c>
      <c r="D29" s="18" t="str">
        <f t="shared" si="0"/>
        <v/>
      </c>
      <c r="E29" s="18" t="str">
        <f t="shared" si="1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/>
      </c>
      <c r="J29" s="19" t="str">
        <f t="shared" si="11"/>
        <v/>
      </c>
      <c r="K29" s="19" t="str">
        <f t="shared" si="12"/>
        <v/>
      </c>
      <c r="L29" s="19" t="str">
        <f t="shared" si="5"/>
        <v/>
      </c>
      <c r="M29" s="19" t="str">
        <f t="shared" si="6"/>
        <v/>
      </c>
      <c r="N29" s="19" t="str">
        <f t="shared" si="13"/>
        <v/>
      </c>
      <c r="O29" s="19" t="str">
        <f t="shared" si="14"/>
        <v/>
      </c>
      <c r="P29" s="19" t="str">
        <f t="shared" si="7"/>
        <v/>
      </c>
      <c r="Q29" s="20" t="str">
        <f t="shared" si="8"/>
        <v/>
      </c>
    </row>
    <row r="30" spans="2:17">
      <c r="B30" s="17"/>
      <c r="C30" s="18" t="str">
        <f t="shared" si="9"/>
        <v/>
      </c>
      <c r="D30" s="18" t="str">
        <f t="shared" si="0"/>
        <v/>
      </c>
      <c r="E30" s="18" t="str">
        <f t="shared" si="10"/>
        <v/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19" t="str">
        <f t="shared" si="11"/>
        <v/>
      </c>
      <c r="K30" s="19" t="str">
        <f t="shared" si="12"/>
        <v/>
      </c>
      <c r="L30" s="19" t="str">
        <f t="shared" si="5"/>
        <v/>
      </c>
      <c r="M30" s="19" t="str">
        <f t="shared" si="6"/>
        <v/>
      </c>
      <c r="N30" s="19" t="str">
        <f t="shared" si="13"/>
        <v/>
      </c>
      <c r="O30" s="19" t="str">
        <f t="shared" si="14"/>
        <v/>
      </c>
      <c r="P30" s="19" t="str">
        <f t="shared" si="7"/>
        <v/>
      </c>
      <c r="Q30" s="20" t="str">
        <f t="shared" si="8"/>
        <v/>
      </c>
    </row>
    <row r="31" spans="2:17">
      <c r="B31" s="17"/>
      <c r="C31" s="18" t="str">
        <f t="shared" si="9"/>
        <v/>
      </c>
      <c r="D31" s="18" t="str">
        <f t="shared" si="0"/>
        <v/>
      </c>
      <c r="E31" s="18" t="str">
        <f t="shared" si="10"/>
        <v/>
      </c>
      <c r="F31" s="19" t="str">
        <f t="shared" si="1"/>
        <v/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19" t="str">
        <f t="shared" si="11"/>
        <v/>
      </c>
      <c r="K31" s="19" t="str">
        <f t="shared" si="12"/>
        <v/>
      </c>
      <c r="L31" s="19" t="str">
        <f t="shared" si="5"/>
        <v/>
      </c>
      <c r="M31" s="19" t="str">
        <f t="shared" si="6"/>
        <v/>
      </c>
      <c r="N31" s="19" t="str">
        <f t="shared" si="13"/>
        <v/>
      </c>
      <c r="O31" s="19" t="str">
        <f t="shared" si="14"/>
        <v/>
      </c>
      <c r="P31" s="19" t="str">
        <f t="shared" si="7"/>
        <v/>
      </c>
      <c r="Q31" s="20" t="str">
        <f t="shared" si="8"/>
        <v/>
      </c>
    </row>
    <row r="32" spans="2:17">
      <c r="B32" s="17"/>
      <c r="C32" s="18" t="str">
        <f t="shared" si="9"/>
        <v/>
      </c>
      <c r="D32" s="18" t="str">
        <f t="shared" si="0"/>
        <v/>
      </c>
      <c r="E32" s="18" t="str">
        <f t="shared" si="10"/>
        <v/>
      </c>
      <c r="F32" s="19" t="str">
        <f t="shared" ref="F32:F36" si="22">CONCATENATE(C32,E32,D32)</f>
        <v/>
      </c>
      <c r="G32" s="19" t="str">
        <f t="shared" si="2"/>
        <v/>
      </c>
      <c r="H32" s="19" t="str">
        <f t="shared" si="3"/>
        <v/>
      </c>
      <c r="I32" s="19" t="str">
        <f t="shared" si="4"/>
        <v/>
      </c>
      <c r="J32" s="19" t="str">
        <f t="shared" si="11"/>
        <v/>
      </c>
      <c r="K32" s="19" t="str">
        <f t="shared" si="12"/>
        <v/>
      </c>
      <c r="L32" s="19" t="str">
        <f t="shared" si="5"/>
        <v/>
      </c>
      <c r="M32" s="19" t="str">
        <f t="shared" si="6"/>
        <v/>
      </c>
      <c r="N32" s="19" t="str">
        <f t="shared" si="13"/>
        <v/>
      </c>
      <c r="O32" s="19" t="str">
        <f t="shared" si="14"/>
        <v/>
      </c>
      <c r="P32" s="19" t="str">
        <f t="shared" si="7"/>
        <v/>
      </c>
      <c r="Q32" s="20" t="str">
        <f t="shared" si="8"/>
        <v/>
      </c>
    </row>
    <row r="33" spans="2:17">
      <c r="B33" s="17"/>
      <c r="C33" s="18" t="str">
        <f t="shared" si="9"/>
        <v/>
      </c>
      <c r="D33" s="18" t="str">
        <f t="shared" si="0"/>
        <v/>
      </c>
      <c r="E33" s="18" t="str">
        <f t="shared" si="10"/>
        <v/>
      </c>
      <c r="F33" s="19" t="str">
        <f t="shared" si="22"/>
        <v/>
      </c>
      <c r="G33" s="19" t="str">
        <f t="shared" si="2"/>
        <v/>
      </c>
      <c r="H33" s="19" t="str">
        <f t="shared" si="3"/>
        <v/>
      </c>
      <c r="I33" s="19" t="str">
        <f t="shared" si="4"/>
        <v/>
      </c>
      <c r="J33" s="19" t="str">
        <f t="shared" si="11"/>
        <v/>
      </c>
      <c r="K33" s="19" t="str">
        <f t="shared" si="12"/>
        <v/>
      </c>
      <c r="L33" s="19" t="str">
        <f t="shared" si="5"/>
        <v/>
      </c>
      <c r="M33" s="19" t="str">
        <f t="shared" si="6"/>
        <v/>
      </c>
      <c r="N33" s="19" t="str">
        <f t="shared" si="13"/>
        <v/>
      </c>
      <c r="O33" s="19" t="str">
        <f t="shared" si="14"/>
        <v/>
      </c>
      <c r="P33" s="19" t="str">
        <f t="shared" si="7"/>
        <v/>
      </c>
      <c r="Q33" s="20" t="str">
        <f t="shared" si="8"/>
        <v/>
      </c>
    </row>
    <row r="34" spans="2:17">
      <c r="B34" s="17"/>
      <c r="C34" s="18" t="str">
        <f>IFERROR(VLOOKUP(B34,invent,2,FALSE),"")</f>
        <v/>
      </c>
      <c r="D34" s="18" t="str">
        <f t="shared" si="0"/>
        <v/>
      </c>
      <c r="E34" s="18" t="str">
        <f t="shared" si="10"/>
        <v/>
      </c>
      <c r="F34" s="19" t="str">
        <f t="shared" si="22"/>
        <v/>
      </c>
      <c r="G34" s="19" t="str">
        <f t="shared" si="2"/>
        <v/>
      </c>
      <c r="H34" s="19" t="str">
        <f t="shared" si="3"/>
        <v/>
      </c>
      <c r="I34" s="19" t="str">
        <f t="shared" si="4"/>
        <v/>
      </c>
      <c r="J34" s="19" t="str">
        <f t="shared" si="11"/>
        <v/>
      </c>
      <c r="K34" s="19" t="str">
        <f t="shared" si="12"/>
        <v/>
      </c>
      <c r="L34" s="19" t="str">
        <f t="shared" si="5"/>
        <v/>
      </c>
      <c r="M34" s="19" t="str">
        <f t="shared" si="6"/>
        <v/>
      </c>
      <c r="N34" s="19" t="str">
        <f t="shared" si="13"/>
        <v/>
      </c>
      <c r="O34" s="19" t="str">
        <f t="shared" si="14"/>
        <v/>
      </c>
      <c r="P34" s="19" t="str">
        <f t="shared" si="7"/>
        <v/>
      </c>
      <c r="Q34" s="20" t="str">
        <f t="shared" si="8"/>
        <v/>
      </c>
    </row>
    <row r="35" spans="2:17">
      <c r="B35" s="17"/>
      <c r="C35" s="18" t="str">
        <f t="shared" si="9"/>
        <v/>
      </c>
      <c r="D35" s="18" t="str">
        <f t="shared" si="0"/>
        <v/>
      </c>
      <c r="E35" s="18" t="str">
        <f t="shared" si="10"/>
        <v/>
      </c>
      <c r="F35" s="19" t="str">
        <f t="shared" si="22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19" t="str">
        <f t="shared" si="11"/>
        <v/>
      </c>
      <c r="K35" s="19" t="str">
        <f t="shared" si="12"/>
        <v/>
      </c>
      <c r="L35" s="19" t="str">
        <f t="shared" si="5"/>
        <v/>
      </c>
      <c r="M35" s="19" t="str">
        <f t="shared" si="6"/>
        <v/>
      </c>
      <c r="N35" s="19" t="str">
        <f t="shared" si="13"/>
        <v/>
      </c>
      <c r="O35" s="19" t="str">
        <f t="shared" si="14"/>
        <v/>
      </c>
      <c r="P35" s="19" t="str">
        <f t="shared" si="7"/>
        <v/>
      </c>
      <c r="Q35" s="20" t="str">
        <f t="shared" si="8"/>
        <v/>
      </c>
    </row>
    <row r="36" spans="2:17">
      <c r="B36" s="17"/>
      <c r="C36" s="18" t="str">
        <f t="shared" si="9"/>
        <v/>
      </c>
      <c r="D36" s="18" t="str">
        <f t="shared" si="0"/>
        <v/>
      </c>
      <c r="E36" s="18" t="str">
        <f t="shared" si="10"/>
        <v/>
      </c>
      <c r="F36" s="19" t="str">
        <f t="shared" si="22"/>
        <v/>
      </c>
      <c r="G36" s="19" t="str">
        <f t="shared" si="2"/>
        <v/>
      </c>
      <c r="H36" s="19" t="str">
        <f t="shared" si="3"/>
        <v/>
      </c>
      <c r="I36" s="19" t="str">
        <f t="shared" si="4"/>
        <v/>
      </c>
      <c r="J36" s="19" t="str">
        <f t="shared" si="11"/>
        <v/>
      </c>
      <c r="K36" s="19" t="str">
        <f t="shared" si="12"/>
        <v/>
      </c>
      <c r="L36" s="19" t="str">
        <f t="shared" si="5"/>
        <v/>
      </c>
      <c r="M36" s="19" t="str">
        <f t="shared" si="6"/>
        <v/>
      </c>
      <c r="N36" s="19" t="str">
        <f t="shared" si="13"/>
        <v/>
      </c>
      <c r="O36" s="19" t="str">
        <f t="shared" si="14"/>
        <v/>
      </c>
      <c r="P36" s="19" t="str">
        <f t="shared" si="7"/>
        <v/>
      </c>
      <c r="Q36" s="20" t="str">
        <f t="shared" si="8"/>
        <v/>
      </c>
    </row>
    <row r="37" spans="2:17" ht="16" thickBot="1">
      <c r="B37" s="21"/>
      <c r="C37" s="8" t="str">
        <f t="shared" ref="C37" si="23">IFERROR(VLOOKUP(B37,invent,2,FALSE),"")</f>
        <v/>
      </c>
      <c r="D37" s="8" t="str">
        <f t="shared" ref="D37" si="24">IFERROR(VLOOKUP(B37,invent,3,FALSE),"")</f>
        <v/>
      </c>
      <c r="E37" s="8" t="str">
        <f t="shared" ref="E37" si="25">IF(LEN(H37)&gt;3," - ","")</f>
        <v/>
      </c>
      <c r="F37" s="9" t="str">
        <f t="shared" ref="F37" si="26">CONCATENATE(C37,E37,D37)</f>
        <v/>
      </c>
      <c r="G37" s="9" t="str">
        <f t="shared" si="2"/>
        <v/>
      </c>
      <c r="H37" s="9" t="str">
        <f t="shared" si="3"/>
        <v/>
      </c>
      <c r="I37" s="9" t="str">
        <f t="shared" si="4"/>
        <v/>
      </c>
      <c r="J37" s="9" t="str">
        <f t="shared" ref="J37" si="27">IF(LEN(H37)&gt;3,";  ","")</f>
        <v/>
      </c>
      <c r="K37" s="9" t="str">
        <f t="shared" ref="K37" si="28">CONCATENATE(G37,J37,H37,J37,I37)</f>
        <v/>
      </c>
      <c r="L37" s="9" t="str">
        <f t="shared" si="5"/>
        <v/>
      </c>
      <c r="M37" s="9" t="str">
        <f t="shared" si="6"/>
        <v/>
      </c>
      <c r="N37" s="9" t="str">
        <f t="shared" ref="N37" si="29">IF(LEN(H37)&gt;3," /  ","")</f>
        <v/>
      </c>
      <c r="O37" s="9" t="str">
        <f>CONCATENATE(L37,N37,M37)</f>
        <v/>
      </c>
      <c r="P37" s="9" t="str">
        <f t="shared" si="7"/>
        <v/>
      </c>
      <c r="Q37" s="22" t="str">
        <f t="shared" si="8"/>
        <v/>
      </c>
    </row>
    <row r="38" spans="2:17">
      <c r="B38" s="38">
        <f>COUNT(B13:B37)</f>
        <v>0</v>
      </c>
      <c r="C38" s="23"/>
      <c r="D38" s="23"/>
      <c r="E38" s="23"/>
      <c r="F38" s="23"/>
      <c r="G38" s="23"/>
      <c r="H38" s="23"/>
      <c r="I38" s="23"/>
      <c r="J38" s="23"/>
      <c r="K38" s="23"/>
      <c r="L38" s="18"/>
      <c r="M38" s="18"/>
      <c r="N38" s="18"/>
      <c r="O38" s="18"/>
      <c r="P38" s="18" t="str">
        <f>CONCATENATE("Totaal   [ ",B38," used record('s) ]")</f>
        <v>Totaal   [ 0 used record('s) ]</v>
      </c>
      <c r="Q38" s="24">
        <f>SUM(Q13:Q36)</f>
        <v>0</v>
      </c>
    </row>
    <row r="39" spans="2:17" ht="16" thickBot="1">
      <c r="B39" s="26"/>
      <c r="C39" s="23"/>
      <c r="D39" s="23"/>
      <c r="E39" s="23"/>
      <c r="F39" s="23"/>
      <c r="G39" s="23"/>
      <c r="H39" s="23"/>
      <c r="I39" s="23"/>
      <c r="J39" s="23"/>
      <c r="K39" s="23"/>
      <c r="L39" s="18"/>
      <c r="M39" s="18"/>
      <c r="N39" s="18"/>
      <c r="O39" s="18"/>
      <c r="P39" s="18" t="s">
        <v>34</v>
      </c>
      <c r="Q39" s="25">
        <f>IF(B44&gt;1,0, 6.95)</f>
        <v>6.95</v>
      </c>
    </row>
    <row r="40" spans="2:17">
      <c r="B40" s="26"/>
      <c r="C40" s="18"/>
      <c r="D40" s="18"/>
      <c r="E40" s="18"/>
      <c r="F40" s="69" t="str">
        <f>IF(B13&lt;&gt;"","Het kan voorkomen dat een bepaald item niet meer beschikbaar is. Mocht dat het geval zijn zullen wij je hierover informeren."," ")</f>
        <v xml:space="preserve"> </v>
      </c>
      <c r="G40" s="69"/>
      <c r="H40" s="69"/>
      <c r="I40" s="69"/>
      <c r="J40" s="69"/>
      <c r="K40" s="69"/>
      <c r="L40" s="69"/>
      <c r="M40" s="69"/>
      <c r="N40" s="69"/>
      <c r="O40" s="69"/>
      <c r="P40" s="18"/>
      <c r="Q40" s="24"/>
    </row>
    <row r="41" spans="2:17" ht="18">
      <c r="B41" s="2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7" t="s">
        <v>33</v>
      </c>
      <c r="Q41" s="28">
        <f>Q38+Q39</f>
        <v>6.95</v>
      </c>
    </row>
    <row r="42" spans="2:17" ht="16" thickBot="1">
      <c r="B42" s="2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5"/>
    </row>
    <row r="43" spans="2:17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2:17" ht="16" thickBot="1">
      <c r="B44" s="39">
        <v>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2:17">
      <c r="Q45" s="10"/>
    </row>
  </sheetData>
  <sheetProtection password="D979" sheet="1" objects="1" scenarios="1" selectLockedCells="1"/>
  <mergeCells count="2">
    <mergeCell ref="P5:Q9"/>
    <mergeCell ref="F40:O40"/>
  </mergeCells>
  <pageMargins left="0.75" right="0.75" top="1" bottom="1" header="0.5" footer="0.5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3" name="Option Button 5">
              <controlPr locked="0" defaultSize="0" autoFill="0" autoLine="0" autoPict="0">
                <anchor moveWithCells="1">
                  <from>
                    <xdr:col>5</xdr:col>
                    <xdr:colOff>4699000</xdr:colOff>
                    <xdr:row>8</xdr:row>
                    <xdr:rowOff>38100</xdr:rowOff>
                  </from>
                  <to>
                    <xdr:col>10</xdr:col>
                    <xdr:colOff>1397000</xdr:colOff>
                    <xdr:row>9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5" r:id="rId4" name="Option Button 7">
              <controlPr locked="0" defaultSize="0" autoFill="0" autoLine="0" autoPict="0">
                <anchor moveWithCells="1">
                  <from>
                    <xdr:col>10</xdr:col>
                    <xdr:colOff>2425700</xdr:colOff>
                    <xdr:row>8</xdr:row>
                    <xdr:rowOff>25400</xdr:rowOff>
                  </from>
                  <to>
                    <xdr:col>14</xdr:col>
                    <xdr:colOff>101600</xdr:colOff>
                    <xdr:row>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78" r:id="rId5" name="Button 30">
              <controlPr defaultSize="0" print="0" autoFill="0" autoPict="0">
                <anchor moveWithCells="1" sizeWithCells="1">
                  <from>
                    <xdr:col>5</xdr:col>
                    <xdr:colOff>4610100</xdr:colOff>
                    <xdr:row>42</xdr:row>
                    <xdr:rowOff>63500</xdr:rowOff>
                  </from>
                  <to>
                    <xdr:col>11</xdr:col>
                    <xdr:colOff>0</xdr:colOff>
                    <xdr:row>43</xdr:row>
                    <xdr:rowOff>88900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ErrorMessage="1" errorTitle="Waarschuwing" error="Het ingevoerde ID nummer komt niet voor in de lijst &quot;New-Listing-SecondSpin.nl&quot;">
          <x14:formula1>
            <xm:f>'New-Listing-SecondSpin.nl'!$A$2:$A$6953</xm:f>
          </x14:formula1>
          <xm:sqref>B14:B37</xm:sqref>
        </x14:dataValidation>
        <x14:dataValidation type="list" errorStyle="information" allowBlank="1" showErrorMessage="1" errorTitle="Waarschuwing" error="Het ingevoerde ID nummer komt niet voor in de lijst &quot;New-Listing-SecondSpin.nl&quot;">
          <x14:formula1>
            <xm:f>'New-Listing-SecondSpin.nl'!$A:$A</xm:f>
          </x14:formula1>
          <xm:sqref>B13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New-Listing-SecondSpin.nl</vt:lpstr>
      <vt:lpstr>Bestelformulier</vt:lpstr>
    </vt:vector>
  </TitlesOfParts>
  <Manager/>
  <Company>SecondSpin.nl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Listing SecondSpin.nl</dc:title>
  <dc:subject>New Listing SecondSpin.nl</dc:subject>
  <dc:creator>Richard van Doorn</dc:creator>
  <cp:keywords>Used records</cp:keywords>
  <dc:description/>
  <cp:lastModifiedBy>Rene Putting</cp:lastModifiedBy>
  <cp:lastPrinted>2018-02-22T20:22:43Z</cp:lastPrinted>
  <dcterms:created xsi:type="dcterms:W3CDTF">2018-01-23T11:05:01Z</dcterms:created>
  <dcterms:modified xsi:type="dcterms:W3CDTF">2019-01-01T11:20:54Z</dcterms:modified>
  <cp:category>New Listing</cp:category>
</cp:coreProperties>
</file>